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28800" windowHeight="12435"/>
  </bookViews>
  <sheets>
    <sheet name="Расходы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L17" i="2" l="1"/>
  <c r="H61" i="2" l="1"/>
  <c r="H49" i="2"/>
  <c r="L41" i="2"/>
  <c r="P32" i="2"/>
  <c r="P33" i="2"/>
  <c r="L27" i="2"/>
  <c r="P27" i="2"/>
  <c r="H11" i="2"/>
  <c r="L11" i="2"/>
  <c r="P10" i="2" l="1"/>
  <c r="P11" i="2"/>
  <c r="T11" i="2" s="1"/>
  <c r="P12" i="2"/>
  <c r="P13" i="2"/>
  <c r="P14" i="2"/>
  <c r="P15" i="2"/>
  <c r="P16" i="2"/>
  <c r="P17" i="2"/>
  <c r="P19" i="2"/>
  <c r="P21" i="2"/>
  <c r="P22" i="2"/>
  <c r="P23" i="2"/>
  <c r="P25" i="2"/>
  <c r="P26" i="2"/>
  <c r="P28" i="2"/>
  <c r="P29" i="2"/>
  <c r="P31" i="2"/>
  <c r="P34" i="2"/>
  <c r="P36" i="2"/>
  <c r="P38" i="2"/>
  <c r="P39" i="2"/>
  <c r="P40" i="2"/>
  <c r="P41" i="2"/>
  <c r="P42" i="2"/>
  <c r="P44" i="2"/>
  <c r="P45" i="2"/>
  <c r="P47" i="2"/>
  <c r="P49" i="2"/>
  <c r="P50" i="2"/>
  <c r="P51" i="2"/>
  <c r="P52" i="2"/>
  <c r="P53" i="2"/>
  <c r="P55" i="2"/>
  <c r="P56" i="2"/>
  <c r="P58" i="2"/>
  <c r="P60" i="2"/>
  <c r="P61" i="2"/>
  <c r="L10" i="2"/>
  <c r="L12" i="2"/>
  <c r="L13" i="2"/>
  <c r="L14" i="2"/>
  <c r="L15" i="2"/>
  <c r="L16" i="2"/>
  <c r="L19" i="2"/>
  <c r="L21" i="2"/>
  <c r="L22" i="2"/>
  <c r="L23" i="2"/>
  <c r="L25" i="2"/>
  <c r="L26" i="2"/>
  <c r="L28" i="2"/>
  <c r="L29" i="2"/>
  <c r="L31" i="2"/>
  <c r="L32" i="2"/>
  <c r="L33" i="2"/>
  <c r="L34" i="2"/>
  <c r="L36" i="2"/>
  <c r="L38" i="2"/>
  <c r="L39" i="2"/>
  <c r="L40" i="2"/>
  <c r="L42" i="2"/>
  <c r="L44" i="2"/>
  <c r="L45" i="2"/>
  <c r="L47" i="2"/>
  <c r="L49" i="2"/>
  <c r="L50" i="2"/>
  <c r="L51" i="2"/>
  <c r="L52" i="2"/>
  <c r="L53" i="2"/>
  <c r="L55" i="2"/>
  <c r="L56" i="2"/>
  <c r="L58" i="2"/>
  <c r="L60" i="2"/>
  <c r="L61" i="2"/>
  <c r="H12" i="2"/>
  <c r="H13" i="2"/>
  <c r="H14" i="2"/>
  <c r="H15" i="2"/>
  <c r="T15" i="2" s="1"/>
  <c r="H16" i="2"/>
  <c r="H17" i="2"/>
  <c r="H19" i="2"/>
  <c r="H21" i="2"/>
  <c r="H22" i="2"/>
  <c r="H23" i="2"/>
  <c r="H25" i="2"/>
  <c r="H26" i="2"/>
  <c r="T26" i="2" s="1"/>
  <c r="H27" i="2"/>
  <c r="T27" i="2" s="1"/>
  <c r="H28" i="2"/>
  <c r="H29" i="2"/>
  <c r="H31" i="2"/>
  <c r="H32" i="2"/>
  <c r="H33" i="2"/>
  <c r="H34" i="2"/>
  <c r="H36" i="2"/>
  <c r="H38" i="2"/>
  <c r="H39" i="2"/>
  <c r="H40" i="2"/>
  <c r="H41" i="2"/>
  <c r="H42" i="2"/>
  <c r="H44" i="2"/>
  <c r="H45" i="2"/>
  <c r="H47" i="2"/>
  <c r="H50" i="2"/>
  <c r="T50" i="2" s="1"/>
  <c r="H51" i="2"/>
  <c r="H52" i="2"/>
  <c r="H53" i="2"/>
  <c r="H55" i="2"/>
  <c r="H56" i="2"/>
  <c r="H58" i="2"/>
  <c r="H60" i="2"/>
  <c r="H10" i="2"/>
  <c r="T10" i="2" s="1"/>
  <c r="E9" i="2"/>
  <c r="D24" i="2"/>
  <c r="D54" i="2"/>
  <c r="T36" i="2" l="1"/>
  <c r="T16" i="2"/>
  <c r="T47" i="2"/>
  <c r="T31" i="2"/>
  <c r="T33" i="2"/>
  <c r="T25" i="2"/>
  <c r="T58" i="2"/>
  <c r="T56" i="2"/>
  <c r="T51" i="2"/>
  <c r="T39" i="2"/>
  <c r="T32" i="2"/>
  <c r="T28" i="2"/>
  <c r="T19" i="2"/>
  <c r="T17" i="2"/>
  <c r="T13" i="2"/>
  <c r="T12" i="2"/>
  <c r="T60" i="2"/>
  <c r="T61" i="2"/>
  <c r="T55" i="2"/>
  <c r="T49" i="2"/>
  <c r="T53" i="2"/>
  <c r="T52" i="2"/>
  <c r="T44" i="2"/>
  <c r="T45" i="2"/>
  <c r="T38" i="2"/>
  <c r="T41" i="2"/>
  <c r="T42" i="2"/>
  <c r="T40" i="2"/>
  <c r="T34" i="2"/>
  <c r="T29" i="2"/>
  <c r="T23" i="2"/>
  <c r="T22" i="2"/>
  <c r="T21" i="2"/>
  <c r="T14" i="2"/>
  <c r="H9" i="2"/>
  <c r="D18" i="2"/>
  <c r="D37" i="2" l="1"/>
  <c r="D20" i="2"/>
  <c r="E20" i="2"/>
  <c r="F20" i="2"/>
  <c r="G20" i="2"/>
  <c r="I20" i="2"/>
  <c r="J20" i="2"/>
  <c r="K20" i="2"/>
  <c r="M20" i="2"/>
  <c r="N20" i="2"/>
  <c r="O20" i="2"/>
  <c r="Q20" i="2"/>
  <c r="R20" i="2"/>
  <c r="S20" i="2"/>
  <c r="E57" i="2"/>
  <c r="F57" i="2"/>
  <c r="G57" i="2"/>
  <c r="I57" i="2"/>
  <c r="J57" i="2"/>
  <c r="K57" i="2"/>
  <c r="M57" i="2"/>
  <c r="N57" i="2"/>
  <c r="O57" i="2"/>
  <c r="Q57" i="2"/>
  <c r="R57" i="2"/>
  <c r="S57" i="2"/>
  <c r="D57" i="2"/>
  <c r="Q30" i="2"/>
  <c r="N43" i="2"/>
  <c r="M9" i="2"/>
  <c r="P57" i="2" l="1"/>
  <c r="P20" i="2"/>
  <c r="H57" i="2"/>
  <c r="T57" i="2" s="1"/>
  <c r="H20" i="2"/>
  <c r="L57" i="2"/>
  <c r="L20" i="2"/>
  <c r="K35" i="2"/>
  <c r="J54" i="2"/>
  <c r="J43" i="2"/>
  <c r="I59" i="2"/>
  <c r="J30" i="2"/>
  <c r="K30" i="2"/>
  <c r="M30" i="2"/>
  <c r="N30" i="2"/>
  <c r="O30" i="2"/>
  <c r="R30" i="2"/>
  <c r="S30" i="2"/>
  <c r="E30" i="2"/>
  <c r="F30" i="2"/>
  <c r="G30" i="2"/>
  <c r="I30" i="2"/>
  <c r="D30" i="2"/>
  <c r="Q35" i="2"/>
  <c r="R35" i="2"/>
  <c r="S35" i="2"/>
  <c r="M35" i="2"/>
  <c r="N35" i="2"/>
  <c r="O35" i="2"/>
  <c r="E35" i="2"/>
  <c r="F35" i="2"/>
  <c r="G35" i="2"/>
  <c r="I35" i="2"/>
  <c r="D35" i="2"/>
  <c r="M43" i="2"/>
  <c r="O43" i="2"/>
  <c r="Q43" i="2"/>
  <c r="R43" i="2"/>
  <c r="S43" i="2"/>
  <c r="O48" i="2"/>
  <c r="D9" i="2"/>
  <c r="E24" i="2"/>
  <c r="R59" i="2"/>
  <c r="S59" i="2"/>
  <c r="R54" i="2"/>
  <c r="S54" i="2"/>
  <c r="R48" i="2"/>
  <c r="S48" i="2"/>
  <c r="R46" i="2"/>
  <c r="S46" i="2"/>
  <c r="R37" i="2"/>
  <c r="S37" i="2"/>
  <c r="R24" i="2"/>
  <c r="S24" i="2"/>
  <c r="R18" i="2"/>
  <c r="S18" i="2"/>
  <c r="R9" i="2"/>
  <c r="S9" i="2"/>
  <c r="Q18" i="2"/>
  <c r="Q24" i="2"/>
  <c r="Q37" i="2"/>
  <c r="Q46" i="2"/>
  <c r="Q48" i="2"/>
  <c r="Q54" i="2"/>
  <c r="Q59" i="2"/>
  <c r="Q9" i="2"/>
  <c r="O9" i="2"/>
  <c r="O24" i="2"/>
  <c r="O18" i="2"/>
  <c r="N9" i="2"/>
  <c r="N59" i="2"/>
  <c r="O59" i="2"/>
  <c r="N54" i="2"/>
  <c r="O54" i="2"/>
  <c r="N48" i="2"/>
  <c r="N46" i="2"/>
  <c r="O46" i="2"/>
  <c r="N37" i="2"/>
  <c r="O37" i="2"/>
  <c r="N24" i="2"/>
  <c r="N18" i="2"/>
  <c r="M59" i="2"/>
  <c r="M54" i="2"/>
  <c r="M48" i="2"/>
  <c r="M46" i="2"/>
  <c r="M37" i="2"/>
  <c r="M24" i="2"/>
  <c r="M18" i="2"/>
  <c r="K9" i="2"/>
  <c r="K18" i="2"/>
  <c r="K24" i="2"/>
  <c r="K37" i="2"/>
  <c r="K43" i="2"/>
  <c r="K46" i="2"/>
  <c r="K48" i="2"/>
  <c r="K54" i="2"/>
  <c r="K59" i="2"/>
  <c r="J59" i="2"/>
  <c r="I54" i="2"/>
  <c r="I48" i="2"/>
  <c r="J48" i="2"/>
  <c r="I46" i="2"/>
  <c r="J46" i="2"/>
  <c r="I43" i="2"/>
  <c r="I37" i="2"/>
  <c r="J37" i="2"/>
  <c r="J35" i="2"/>
  <c r="I24" i="2"/>
  <c r="J24" i="2"/>
  <c r="I18" i="2"/>
  <c r="J18" i="2"/>
  <c r="I9" i="2"/>
  <c r="J9" i="2"/>
  <c r="E46" i="2"/>
  <c r="F46" i="2"/>
  <c r="G46" i="2"/>
  <c r="F9" i="2"/>
  <c r="G9" i="2"/>
  <c r="E18" i="2"/>
  <c r="F18" i="2"/>
  <c r="G18" i="2"/>
  <c r="F24" i="2"/>
  <c r="G24" i="2"/>
  <c r="E37" i="2"/>
  <c r="F37" i="2"/>
  <c r="G37" i="2"/>
  <c r="E43" i="2"/>
  <c r="F43" i="2"/>
  <c r="G43" i="2"/>
  <c r="E59" i="2"/>
  <c r="F59" i="2"/>
  <c r="G59" i="2"/>
  <c r="E54" i="2"/>
  <c r="F54" i="2"/>
  <c r="G54" i="2"/>
  <c r="E48" i="2"/>
  <c r="F48" i="2"/>
  <c r="G48" i="2"/>
  <c r="D59" i="2"/>
  <c r="D48" i="2"/>
  <c r="D46" i="2"/>
  <c r="D43" i="2"/>
  <c r="H46" i="2" l="1"/>
  <c r="L18" i="2"/>
  <c r="L46" i="2"/>
  <c r="H35" i="2"/>
  <c r="T20" i="2"/>
  <c r="E62" i="2"/>
  <c r="F62" i="2"/>
  <c r="D62" i="2"/>
  <c r="M62" i="2"/>
  <c r="N62" i="2"/>
  <c r="J62" i="2"/>
  <c r="G62" i="2"/>
  <c r="S62" i="2"/>
  <c r="Q62" i="2"/>
  <c r="O62" i="2"/>
  <c r="I62" i="2"/>
  <c r="K62" i="2"/>
  <c r="R62" i="2"/>
  <c r="P59" i="2"/>
  <c r="H59" i="2"/>
  <c r="L54" i="2"/>
  <c r="P46" i="2"/>
  <c r="P43" i="2"/>
  <c r="H43" i="2"/>
  <c r="P37" i="2"/>
  <c r="P30" i="2"/>
  <c r="L30" i="2"/>
  <c r="P24" i="2"/>
  <c r="H18" i="2"/>
  <c r="P9" i="2"/>
  <c r="H24" i="2"/>
  <c r="L37" i="2"/>
  <c r="L35" i="2"/>
  <c r="H54" i="2"/>
  <c r="H48" i="2"/>
  <c r="H37" i="2"/>
  <c r="L9" i="2"/>
  <c r="L24" i="2"/>
  <c r="L43" i="2"/>
  <c r="L48" i="2"/>
  <c r="P18" i="2"/>
  <c r="P48" i="2"/>
  <c r="P54" i="2"/>
  <c r="P35" i="2"/>
  <c r="T35" i="2" s="1"/>
  <c r="H30" i="2"/>
  <c r="L59" i="2"/>
  <c r="T46" i="2" l="1"/>
  <c r="T43" i="2"/>
  <c r="T59" i="2"/>
  <c r="T54" i="2"/>
  <c r="T48" i="2"/>
  <c r="T37" i="2"/>
  <c r="T30" i="2"/>
  <c r="L62" i="2"/>
  <c r="T24" i="2"/>
  <c r="T18" i="2"/>
  <c r="H62" i="2"/>
  <c r="T9" i="2"/>
  <c r="P62" i="2"/>
  <c r="T62" i="2" l="1"/>
</calcChain>
</file>

<file path=xl/sharedStrings.xml><?xml version="1.0" encoding="utf-8"?>
<sst xmlns="http://schemas.openxmlformats.org/spreadsheetml/2006/main" count="129" uniqueCount="129">
  <si>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</si>
  <si>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</si>
  <si>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</si>
  <si>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</si>
  <si>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</si>
  <si>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</si>
  <si>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</si>
  <si>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</si>
  <si>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</si>
  <si>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</si>
  <si>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</si>
  <si>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Межбюджетные трансферты</t>
  </si>
  <si>
    <t>Охрана окружающей среды</t>
  </si>
  <si>
    <t>Культура</t>
  </si>
  <si>
    <t>Социальная политика</t>
  </si>
  <si>
    <t>Физическая культура и спорт</t>
  </si>
  <si>
    <t>Содежание</t>
  </si>
  <si>
    <t>Исполнено 1 квартал</t>
  </si>
  <si>
    <t>0100</t>
  </si>
  <si>
    <t>"Общегосударственные вопросы"</t>
  </si>
  <si>
    <t>0102</t>
  </si>
  <si>
    <t>Емельяновский районный Совет депутатов</t>
  </si>
  <si>
    <t>0103</t>
  </si>
  <si>
    <t>0104</t>
  </si>
  <si>
    <t xml:space="preserve">Администрация района </t>
  </si>
  <si>
    <t>0106</t>
  </si>
  <si>
    <t>МКУ "Финансовое управление"</t>
  </si>
  <si>
    <t>0111</t>
  </si>
  <si>
    <t>Резервный фонд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</si>
  <si>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</si>
  <si>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</si>
  <si>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</si>
  <si>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</si>
  <si>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</si>
  <si>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</si>
  <si>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</si>
  <si>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</si>
  <si>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0309</t>
  </si>
  <si>
    <t>0400</t>
  </si>
  <si>
    <t xml:space="preserve">"Национальная экономика" 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</si>
  <si>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</si>
  <si>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</si>
  <si>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</si>
  <si>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</si>
  <si>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</si>
  <si>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(дорожный фонд)</t>
  </si>
  <si>
    <t>0412</t>
  </si>
  <si>
    <t>Другие вопросы в области национальной экономики</t>
  </si>
  <si>
    <t>0500</t>
  </si>
  <si>
    <t>"Жилощно - коммунальное хозяйство"</t>
  </si>
  <si>
    <t>0501</t>
  </si>
  <si>
    <t>Жилищное хозяйство</t>
  </si>
  <si>
    <t>0502</t>
  </si>
  <si>
    <t>Коммунальное хозяйство</t>
  </si>
  <si>
    <t>0505</t>
  </si>
  <si>
    <t>Другие вопросы в области жилищно - коммунального хозяйства</t>
  </si>
  <si>
    <t>0600</t>
  </si>
  <si>
    <t>0605</t>
  </si>
  <si>
    <t>Другие вопросы в области охраны окружающей среды</t>
  </si>
  <si>
    <t>0700</t>
  </si>
  <si>
    <t>"Образование"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</si>
  <si>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</si>
  <si>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</si>
  <si>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</si>
  <si>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</si>
  <si>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</si>
  <si>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</si>
  <si>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</si>
  <si>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</si>
  <si>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</si>
  <si>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</si>
  <si>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</si>
  <si>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0804</t>
  </si>
  <si>
    <t>Другие вопросы в области культуры и кинематографии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</si>
  <si>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</si>
  <si>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</si>
  <si>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</si>
  <si>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</si>
  <si>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</si>
  <si>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</si>
  <si>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</si>
  <si>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</si>
  <si>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</si>
  <si>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</si>
  <si>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</si>
  <si>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</si>
  <si>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</si>
  <si>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</si>
  <si>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</si>
  <si>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</si>
  <si>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1101</t>
  </si>
  <si>
    <t>Физическая культура</t>
  </si>
  <si>
    <t>1102</t>
  </si>
  <si>
    <t>Массовый спорт</t>
  </si>
  <si>
    <t>1400</t>
  </si>
  <si>
    <t>1401</t>
  </si>
  <si>
    <t xml:space="preserve">Дотации на выравнивание бюджетной обеспеченности </t>
  </si>
  <si>
    <t>1403</t>
  </si>
  <si>
    <t>Прочие межбюджетные трансферты</t>
  </si>
  <si>
    <t>Итого</t>
  </si>
  <si>
    <t xml:space="preserve">Январь </t>
  </si>
  <si>
    <t>Исполнено</t>
  </si>
  <si>
    <t>Исполнено 1 полугодие</t>
  </si>
  <si>
    <t>Исполнено 9 месяцев</t>
  </si>
  <si>
    <t>0105</t>
  </si>
  <si>
    <t>Судебная система</t>
  </si>
  <si>
    <t>0406</t>
  </si>
  <si>
    <t>Водное хозяйство</t>
  </si>
  <si>
    <t>Раздел/ под
раздел</t>
  </si>
  <si>
    <t>0107</t>
  </si>
  <si>
    <t>Проведение выборов</t>
  </si>
  <si>
    <t>0310</t>
  </si>
  <si>
    <t>0503</t>
  </si>
  <si>
    <t>Благоустройство</t>
  </si>
  <si>
    <t>1300</t>
  </si>
  <si>
    <t>1301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</si>
  <si>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</si>
  <si>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</si>
  <si>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0314</t>
  </si>
  <si>
    <t>Другие вопросы в области национальной безопасности и правоохранительной деятельности</t>
  </si>
  <si>
    <t>0703</t>
  </si>
  <si>
    <t>Дополнительное образование детей</t>
  </si>
  <si>
    <t>тыс.руб</t>
  </si>
  <si>
    <t>Глава муниципального образования</t>
  </si>
  <si>
    <t>Исполнение по расходам районного бюджета 2022 год</t>
  </si>
  <si>
    <t>План 2022 год</t>
  </si>
  <si>
    <t>Исполнено за 2022 год</t>
  </si>
  <si>
    <t>Гражданская оборона</t>
  </si>
  <si>
    <t>Обеспечение пожарной безопасности, МКУ "ЕДДС"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</si>
</sst>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MS Sans Serif"/>
      <family val="2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Arial Cyr"/>
      <charset val="204"/>
    </font>
    <font>
      <sz val="10"/>
      <name val="Arial"/>
    </font>
    <font>
      <sz val="8"/>
      <name val="Arial Cy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41">
    <xf numFmtId="0" fontId="0" fillId="0" borderId="0" xfId="0"/>
    <xf numFmtId="0" fontId="4" fillId="0" borderId="0" xfId="0" applyFont="1" applyAlignment="1"/>
    <xf numFmtId="49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0" fillId="0" borderId="0" xfId="0" applyNumberFormat="1"/>
    <xf numFmtId="4" fontId="9" fillId="0" borderId="5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10" fillId="0" borderId="0" xfId="0" applyFont="1"/>
    <xf numFmtId="4" fontId="14" fillId="0" borderId="11" xfId="1" applyNumberFormat="1" applyFont="1" applyBorder="1" applyAlignment="1" applyProtection="1">
      <alignment horizontal="center" vertical="center" wrapText="1"/>
    </xf>
    <xf numFmtId="4" fontId="14" fillId="0" borderId="11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2" fillId="0" borderId="8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Расход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62"/>
  <sheetViews>
    <sheetView tabSelected="1" topLeftCell="D43" zoomScale="110" zoomScaleNormal="110" workbookViewId="0">
      <selection activeCell="N13" sqref="N13"/>
    </sheetView>
  </sheetViews>
  <sheetFormatPr defaultRowHeight="15" x14ac:dyDescent="0.25"/>
  <cols>
    <col min="1" max="1" width="9.140625" customWidth="1"/>
    <col min="2" max="2" width="3.42578125" customWidth="1"/>
    <col min="3" max="3" width="29.140625" customWidth="1"/>
    <col min="4" max="4" width="14.28515625" customWidth="1"/>
    <col min="5" max="5" width="12.7109375" customWidth="1"/>
    <col min="6" max="8" width="12.7109375" bestFit="1" customWidth="1"/>
    <col min="9" max="10" width="12.7109375" customWidth="1"/>
    <col min="11" max="11" width="12.7109375" style="14" customWidth="1"/>
    <col min="12" max="20" width="12.7109375" customWidth="1"/>
  </cols>
  <sheetData>
    <row r="2" spans="1:20" ht="24" customHeight="1" x14ac:dyDescent="0.25">
      <c r="A2" s="1"/>
      <c r="B2" s="21" t="s">
        <v>124</v>
      </c>
      <c r="C2" s="21"/>
      <c r="D2" s="21"/>
      <c r="E2" s="21"/>
      <c r="F2" s="21"/>
      <c r="G2" s="21"/>
      <c r="H2" s="21"/>
      <c r="I2" s="1"/>
      <c r="J2" s="1"/>
    </row>
    <row r="3" spans="1:20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T3" t="s">
        <v>122</v>
      </c>
    </row>
    <row r="4" spans="1:20" hidden="1" x14ac:dyDescent="0.25">
      <c r="A4" s="22"/>
      <c r="B4" s="23"/>
      <c r="C4" s="23"/>
      <c r="D4" s="23"/>
      <c r="E4" s="23"/>
      <c r="F4" s="23"/>
      <c r="G4" s="23"/>
      <c r="H4" s="23"/>
      <c r="I4" s="23"/>
    </row>
    <row r="5" spans="1:20" hidden="1" x14ac:dyDescent="0.25">
      <c r="A5" s="22"/>
      <c r="B5" s="23"/>
      <c r="C5" s="23"/>
      <c r="D5" s="23"/>
      <c r="E5" s="23"/>
      <c r="F5" s="23"/>
      <c r="G5" s="23"/>
      <c r="H5" s="23"/>
      <c r="I5" s="23"/>
    </row>
    <row r="6" spans="1:20" hidden="1" x14ac:dyDescent="0.25">
      <c r="A6" s="22"/>
      <c r="B6" s="23"/>
      <c r="C6" s="23"/>
      <c r="D6" s="23"/>
      <c r="E6" s="23"/>
      <c r="F6" s="23"/>
      <c r="G6" s="23"/>
      <c r="H6" s="23"/>
      <c r="I6" s="23"/>
    </row>
    <row r="7" spans="1:20" x14ac:dyDescent="0.25">
      <c r="A7" s="28" t="s">
        <v>108</v>
      </c>
      <c r="B7" s="29"/>
      <c r="C7" s="32" t="s">
        <v>16</v>
      </c>
      <c r="D7" s="32" t="s">
        <v>125</v>
      </c>
      <c r="E7" s="34" t="s">
        <v>101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6"/>
    </row>
    <row r="8" spans="1:20" ht="33" customHeight="1" x14ac:dyDescent="0.25">
      <c r="A8" s="30"/>
      <c r="B8" s="31"/>
      <c r="C8" s="33"/>
      <c r="D8" s="37"/>
      <c r="E8" s="2" t="s">
        <v>100</v>
      </c>
      <c r="F8" s="2" t="s">
        <v>0</v>
      </c>
      <c r="G8" s="2" t="s">
        <v>1</v>
      </c>
      <c r="H8" s="2" t="s">
        <v>17</v>
      </c>
      <c r="I8" s="3" t="s">
        <v>2</v>
      </c>
      <c r="J8" s="3" t="s">
        <v>3</v>
      </c>
      <c r="K8" s="5" t="s">
        <v>4</v>
      </c>
      <c r="L8" s="4" t="s">
        <v>102</v>
      </c>
      <c r="M8" s="13" t="s">
        <v>5</v>
      </c>
      <c r="N8" s="13" t="s">
        <v>6</v>
      </c>
      <c r="O8" s="13" t="s">
        <v>7</v>
      </c>
      <c r="P8" s="13" t="s">
        <v>103</v>
      </c>
      <c r="Q8" s="13" t="s">
        <v>8</v>
      </c>
      <c r="R8" s="13" t="s">
        <v>9</v>
      </c>
      <c r="S8" s="13" t="s">
        <v>10</v>
      </c>
      <c r="T8" s="13" t="s">
        <v>126</v>
      </c>
    </row>
    <row r="9" spans="1:20" ht="30.75" customHeight="1" x14ac:dyDescent="0.25">
      <c r="A9" s="26" t="s">
        <v>18</v>
      </c>
      <c r="B9" s="26"/>
      <c r="C9" s="2" t="s">
        <v>19</v>
      </c>
      <c r="D9" s="8">
        <f t="shared" ref="D9:K9" si="0">SUM(D10:D17)</f>
        <v>142648</v>
      </c>
      <c r="E9" s="8">
        <f>SUM(E10:E17)</f>
        <v>3048.1</v>
      </c>
      <c r="F9" s="8">
        <f>SUM(F10:F17)</f>
        <v>8773.2000000000007</v>
      </c>
      <c r="G9" s="8">
        <f>SUM(G10:G17)</f>
        <v>11876.3</v>
      </c>
      <c r="H9" s="8">
        <f>SUM(H10:H17)</f>
        <v>23697.599999999999</v>
      </c>
      <c r="I9" s="8">
        <f t="shared" si="0"/>
        <v>11788.5</v>
      </c>
      <c r="J9" s="8">
        <f t="shared" si="0"/>
        <v>10241</v>
      </c>
      <c r="K9" s="8">
        <f t="shared" si="0"/>
        <v>15545.3</v>
      </c>
      <c r="L9" s="5">
        <f>I9+J9+K9</f>
        <v>37574.800000000003</v>
      </c>
      <c r="M9" s="5">
        <f>SUM(M10:M17)</f>
        <v>8427.9000000000015</v>
      </c>
      <c r="N9" s="5">
        <f>SUM(N10:N17)</f>
        <v>10009.099999999999</v>
      </c>
      <c r="O9" s="5">
        <f>SUM(O10:O17)</f>
        <v>10694.8</v>
      </c>
      <c r="P9" s="5">
        <f>M9+N9+O9</f>
        <v>29131.8</v>
      </c>
      <c r="Q9" s="5">
        <f>SUM(Q10:Q17)</f>
        <v>11008.2</v>
      </c>
      <c r="R9" s="5">
        <f>SUM(R10:R17)</f>
        <v>10153</v>
      </c>
      <c r="S9" s="5">
        <f>SUM(S10:S17)</f>
        <v>22865.599999999999</v>
      </c>
      <c r="T9" s="5">
        <f>H9+L9+P9+Q9+R9+S9</f>
        <v>134431</v>
      </c>
    </row>
    <row r="10" spans="1:20" x14ac:dyDescent="0.25">
      <c r="A10" s="24" t="s">
        <v>20</v>
      </c>
      <c r="B10" s="25"/>
      <c r="C10" s="6" t="s">
        <v>123</v>
      </c>
      <c r="D10" s="20">
        <v>1157.4000000000001</v>
      </c>
      <c r="E10" s="20"/>
      <c r="F10" s="20"/>
      <c r="G10" s="20"/>
      <c r="H10" s="8">
        <f>E10+F10+G10</f>
        <v>0</v>
      </c>
      <c r="I10" s="20"/>
      <c r="J10" s="20"/>
      <c r="K10" s="20"/>
      <c r="L10" s="5">
        <f t="shared" ref="L10:L61" si="1">I10+J10+K10</f>
        <v>0</v>
      </c>
      <c r="M10" s="20"/>
      <c r="N10" s="20"/>
      <c r="O10" s="20"/>
      <c r="P10" s="5">
        <f t="shared" ref="P10:P61" si="2">M10+N10+O10</f>
        <v>0</v>
      </c>
      <c r="Q10" s="20"/>
      <c r="R10" s="20"/>
      <c r="S10" s="20"/>
      <c r="T10" s="5">
        <f t="shared" ref="T10:T62" si="3">H10+L10+P10+Q10+R10+S10</f>
        <v>0</v>
      </c>
    </row>
    <row r="11" spans="1:20" ht="24" x14ac:dyDescent="0.25">
      <c r="A11" s="24" t="s">
        <v>22</v>
      </c>
      <c r="B11" s="25"/>
      <c r="C11" s="6" t="s">
        <v>21</v>
      </c>
      <c r="D11" s="20">
        <v>4823.3</v>
      </c>
      <c r="E11" s="20">
        <v>88.1</v>
      </c>
      <c r="F11" s="20">
        <v>278.89999999999998</v>
      </c>
      <c r="G11" s="20">
        <v>476.1</v>
      </c>
      <c r="H11" s="8">
        <f t="shared" ref="H11:H61" si="4">E11+F11+G11</f>
        <v>843.1</v>
      </c>
      <c r="I11" s="20">
        <v>316.39999999999998</v>
      </c>
      <c r="J11" s="20">
        <v>330.7</v>
      </c>
      <c r="K11" s="20">
        <v>446.2</v>
      </c>
      <c r="L11" s="5">
        <f t="shared" si="1"/>
        <v>1093.3</v>
      </c>
      <c r="M11" s="20">
        <v>471.5</v>
      </c>
      <c r="N11" s="20">
        <v>245.7</v>
      </c>
      <c r="O11" s="20">
        <v>602.4</v>
      </c>
      <c r="P11" s="5">
        <f t="shared" si="2"/>
        <v>1319.6</v>
      </c>
      <c r="Q11" s="20">
        <v>276.10000000000002</v>
      </c>
      <c r="R11" s="20">
        <v>361.4</v>
      </c>
      <c r="S11" s="20">
        <v>923</v>
      </c>
      <c r="T11" s="5">
        <f t="shared" si="3"/>
        <v>4816.5</v>
      </c>
    </row>
    <row r="12" spans="1:20" ht="18.75" customHeight="1" x14ac:dyDescent="0.25">
      <c r="A12" s="24" t="s">
        <v>23</v>
      </c>
      <c r="B12" s="25"/>
      <c r="C12" s="6" t="s">
        <v>24</v>
      </c>
      <c r="D12" s="20">
        <v>38469.199999999997</v>
      </c>
      <c r="E12" s="20">
        <v>936.2</v>
      </c>
      <c r="F12" s="20">
        <v>2805</v>
      </c>
      <c r="G12" s="20">
        <v>2742</v>
      </c>
      <c r="H12" s="8">
        <f t="shared" si="4"/>
        <v>6483.2</v>
      </c>
      <c r="I12" s="20">
        <v>3091.8</v>
      </c>
      <c r="J12" s="20">
        <v>3172.3</v>
      </c>
      <c r="K12" s="20">
        <v>5447</v>
      </c>
      <c r="L12" s="5">
        <f t="shared" si="1"/>
        <v>11711.1</v>
      </c>
      <c r="M12" s="20">
        <v>1126</v>
      </c>
      <c r="N12" s="20">
        <v>2918.8</v>
      </c>
      <c r="O12" s="20">
        <v>2544</v>
      </c>
      <c r="P12" s="5">
        <f t="shared" si="2"/>
        <v>6588.8</v>
      </c>
      <c r="Q12" s="20">
        <v>3428</v>
      </c>
      <c r="R12" s="20">
        <v>2503</v>
      </c>
      <c r="S12" s="20">
        <v>5388.4</v>
      </c>
      <c r="T12" s="5">
        <f t="shared" si="3"/>
        <v>36102.5</v>
      </c>
    </row>
    <row r="13" spans="1:20" ht="18.75" customHeight="1" x14ac:dyDescent="0.25">
      <c r="A13" s="24" t="s">
        <v>104</v>
      </c>
      <c r="B13" s="27"/>
      <c r="C13" s="6" t="s">
        <v>105</v>
      </c>
      <c r="D13" s="20">
        <v>338</v>
      </c>
      <c r="E13" s="20"/>
      <c r="F13" s="20"/>
      <c r="G13" s="20"/>
      <c r="H13" s="8">
        <f t="shared" si="4"/>
        <v>0</v>
      </c>
      <c r="I13" s="20"/>
      <c r="J13" s="20">
        <v>170</v>
      </c>
      <c r="K13" s="20">
        <v>46.7</v>
      </c>
      <c r="L13" s="5">
        <f t="shared" si="1"/>
        <v>216.7</v>
      </c>
      <c r="M13" s="20"/>
      <c r="N13" s="20">
        <v>87.3</v>
      </c>
      <c r="O13" s="20"/>
      <c r="P13" s="5">
        <f t="shared" si="2"/>
        <v>87.3</v>
      </c>
      <c r="Q13" s="20"/>
      <c r="R13" s="20"/>
      <c r="S13" s="20"/>
      <c r="T13" s="5">
        <f t="shared" si="3"/>
        <v>304</v>
      </c>
    </row>
    <row r="14" spans="1:20" ht="18.75" customHeight="1" x14ac:dyDescent="0.25">
      <c r="A14" s="24" t="s">
        <v>25</v>
      </c>
      <c r="B14" s="25"/>
      <c r="C14" s="6" t="s">
        <v>26</v>
      </c>
      <c r="D14" s="20">
        <v>25861.3</v>
      </c>
      <c r="E14" s="20">
        <v>517</v>
      </c>
      <c r="F14" s="20">
        <v>1684</v>
      </c>
      <c r="G14" s="20">
        <v>1974</v>
      </c>
      <c r="H14" s="8">
        <f t="shared" si="4"/>
        <v>4175</v>
      </c>
      <c r="I14" s="20">
        <v>2519.9</v>
      </c>
      <c r="J14" s="20">
        <v>1192</v>
      </c>
      <c r="K14" s="20">
        <v>3228</v>
      </c>
      <c r="L14" s="5">
        <f t="shared" si="1"/>
        <v>6939.9</v>
      </c>
      <c r="M14" s="20">
        <v>1858.3</v>
      </c>
      <c r="N14" s="20">
        <v>1748.6</v>
      </c>
      <c r="O14" s="20">
        <v>2760.4</v>
      </c>
      <c r="P14" s="5">
        <f t="shared" si="2"/>
        <v>6367.2999999999993</v>
      </c>
      <c r="Q14" s="20">
        <v>1118.4000000000001</v>
      </c>
      <c r="R14" s="20">
        <v>1686.4</v>
      </c>
      <c r="S14" s="20">
        <v>5299.7</v>
      </c>
      <c r="T14" s="5">
        <f t="shared" si="3"/>
        <v>25586.7</v>
      </c>
    </row>
    <row r="15" spans="1:20" ht="18.75" customHeight="1" x14ac:dyDescent="0.25">
      <c r="A15" s="24" t="s">
        <v>109</v>
      </c>
      <c r="B15" s="27"/>
      <c r="C15" s="6" t="s">
        <v>110</v>
      </c>
      <c r="D15" s="20"/>
      <c r="E15" s="20"/>
      <c r="F15" s="15"/>
      <c r="G15" s="20"/>
      <c r="H15" s="8">
        <f t="shared" si="4"/>
        <v>0</v>
      </c>
      <c r="I15" s="9"/>
      <c r="J15" s="9"/>
      <c r="K15" s="9"/>
      <c r="L15" s="5">
        <f t="shared" si="1"/>
        <v>0</v>
      </c>
      <c r="M15" s="9"/>
      <c r="N15" s="9"/>
      <c r="O15" s="9"/>
      <c r="P15" s="5">
        <f t="shared" si="2"/>
        <v>0</v>
      </c>
      <c r="Q15" s="9"/>
      <c r="R15" s="16"/>
      <c r="S15" s="16"/>
      <c r="T15" s="5">
        <f t="shared" si="3"/>
        <v>0</v>
      </c>
    </row>
    <row r="16" spans="1:20" ht="21.75" customHeight="1" x14ac:dyDescent="0.25">
      <c r="A16" s="24" t="s">
        <v>27</v>
      </c>
      <c r="B16" s="25"/>
      <c r="C16" s="6" t="s">
        <v>28</v>
      </c>
      <c r="D16" s="20">
        <v>705.8</v>
      </c>
      <c r="E16" s="20"/>
      <c r="F16" s="15"/>
      <c r="G16" s="20"/>
      <c r="H16" s="8">
        <f t="shared" si="4"/>
        <v>0</v>
      </c>
      <c r="I16" s="9"/>
      <c r="J16" s="9"/>
      <c r="K16" s="9"/>
      <c r="L16" s="5">
        <f t="shared" si="1"/>
        <v>0</v>
      </c>
      <c r="M16" s="9"/>
      <c r="N16" s="9"/>
      <c r="O16" s="9"/>
      <c r="P16" s="5">
        <f t="shared" si="2"/>
        <v>0</v>
      </c>
      <c r="Q16" s="9"/>
      <c r="R16" s="9"/>
      <c r="S16" s="9"/>
      <c r="T16" s="5">
        <f t="shared" si="3"/>
        <v>0</v>
      </c>
    </row>
    <row r="17" spans="1:20" ht="24" x14ac:dyDescent="0.25">
      <c r="A17" s="24" t="s">
        <v>29</v>
      </c>
      <c r="B17" s="25"/>
      <c r="C17" s="6" t="s">
        <v>30</v>
      </c>
      <c r="D17" s="20">
        <v>71293</v>
      </c>
      <c r="E17" s="20">
        <v>1506.8</v>
      </c>
      <c r="F17" s="15">
        <v>4005.3</v>
      </c>
      <c r="G17" s="20">
        <v>6684.2</v>
      </c>
      <c r="H17" s="8">
        <f t="shared" si="4"/>
        <v>12196.3</v>
      </c>
      <c r="I17" s="9">
        <v>5860.4</v>
      </c>
      <c r="J17" s="9">
        <v>5376</v>
      </c>
      <c r="K17" s="9">
        <v>6377.4</v>
      </c>
      <c r="L17" s="5">
        <f t="shared" si="1"/>
        <v>17613.8</v>
      </c>
      <c r="M17" s="9">
        <v>4972.1000000000004</v>
      </c>
      <c r="N17" s="9">
        <v>5008.7</v>
      </c>
      <c r="O17" s="9">
        <v>4788</v>
      </c>
      <c r="P17" s="5">
        <f t="shared" si="2"/>
        <v>14768.8</v>
      </c>
      <c r="Q17" s="9">
        <v>6185.7</v>
      </c>
      <c r="R17" s="9">
        <v>5602.2</v>
      </c>
      <c r="S17" s="20">
        <v>11254.5</v>
      </c>
      <c r="T17" s="5">
        <f t="shared" si="3"/>
        <v>67621.299999999988</v>
      </c>
    </row>
    <row r="18" spans="1:20" ht="33.75" customHeight="1" x14ac:dyDescent="0.25">
      <c r="A18" s="26" t="s">
        <v>31</v>
      </c>
      <c r="B18" s="26"/>
      <c r="C18" s="10" t="s">
        <v>32</v>
      </c>
      <c r="D18" s="8">
        <f>D19</f>
        <v>4243.8</v>
      </c>
      <c r="E18" s="8">
        <f t="shared" ref="E18:G18" si="5">E19</f>
        <v>332.3</v>
      </c>
      <c r="F18" s="8">
        <f t="shared" si="5"/>
        <v>332.4</v>
      </c>
      <c r="G18" s="8">
        <f t="shared" si="5"/>
        <v>335.4</v>
      </c>
      <c r="H18" s="8">
        <f t="shared" si="4"/>
        <v>1000.1</v>
      </c>
      <c r="I18" s="8">
        <f t="shared" ref="I18:K18" si="6">I19</f>
        <v>349.8</v>
      </c>
      <c r="J18" s="8">
        <f t="shared" si="6"/>
        <v>298.10000000000002</v>
      </c>
      <c r="K18" s="8">
        <f t="shared" si="6"/>
        <v>452.3</v>
      </c>
      <c r="L18" s="5">
        <f t="shared" si="1"/>
        <v>1100.2</v>
      </c>
      <c r="M18" s="5">
        <f>M19</f>
        <v>368.2</v>
      </c>
      <c r="N18" s="5">
        <f>N19</f>
        <v>266.2</v>
      </c>
      <c r="O18" s="5">
        <f>O19</f>
        <v>388</v>
      </c>
      <c r="P18" s="5">
        <f t="shared" si="2"/>
        <v>1022.4</v>
      </c>
      <c r="Q18" s="5">
        <f>Q19</f>
        <v>393.3</v>
      </c>
      <c r="R18" s="5">
        <f t="shared" ref="R18:S18" si="7">R19</f>
        <v>367.8</v>
      </c>
      <c r="S18" s="5">
        <f t="shared" si="7"/>
        <v>319.3</v>
      </c>
      <c r="T18" s="5">
        <f t="shared" si="3"/>
        <v>4203.1000000000004</v>
      </c>
    </row>
    <row r="19" spans="1:20" ht="23.45" customHeight="1" x14ac:dyDescent="0.25">
      <c r="A19" s="24" t="s">
        <v>33</v>
      </c>
      <c r="B19" s="25"/>
      <c r="C19" s="6" t="s">
        <v>34</v>
      </c>
      <c r="D19" s="20">
        <v>4243.8</v>
      </c>
      <c r="E19" s="20">
        <v>332.3</v>
      </c>
      <c r="F19" s="20">
        <v>332.4</v>
      </c>
      <c r="G19" s="20">
        <v>335.4</v>
      </c>
      <c r="H19" s="8">
        <f t="shared" si="4"/>
        <v>1000.1</v>
      </c>
      <c r="I19" s="20">
        <v>349.8</v>
      </c>
      <c r="J19" s="20">
        <v>298.10000000000002</v>
      </c>
      <c r="K19" s="20">
        <v>452.3</v>
      </c>
      <c r="L19" s="5">
        <f t="shared" si="1"/>
        <v>1100.2</v>
      </c>
      <c r="M19" s="20">
        <v>368.2</v>
      </c>
      <c r="N19" s="20">
        <v>266.2</v>
      </c>
      <c r="O19" s="20">
        <v>388</v>
      </c>
      <c r="P19" s="5">
        <f t="shared" si="2"/>
        <v>1022.4</v>
      </c>
      <c r="Q19" s="20">
        <v>393.3</v>
      </c>
      <c r="R19" s="20">
        <v>367.8</v>
      </c>
      <c r="S19" s="20">
        <v>319.3</v>
      </c>
      <c r="T19" s="5">
        <f t="shared" si="3"/>
        <v>4203.1000000000004</v>
      </c>
    </row>
    <row r="20" spans="1:20" ht="36.75" customHeight="1" x14ac:dyDescent="0.25">
      <c r="A20" s="26" t="s">
        <v>35</v>
      </c>
      <c r="B20" s="26"/>
      <c r="C20" s="10" t="s">
        <v>36</v>
      </c>
      <c r="D20" s="8">
        <f>D21+D22+D23</f>
        <v>12262.3</v>
      </c>
      <c r="E20" s="8">
        <f t="shared" ref="E20:S20" si="8">E21+E22+E23</f>
        <v>314.7</v>
      </c>
      <c r="F20" s="8">
        <f t="shared" si="8"/>
        <v>771.1</v>
      </c>
      <c r="G20" s="8">
        <f t="shared" si="8"/>
        <v>4608.3999999999996</v>
      </c>
      <c r="H20" s="8">
        <f t="shared" si="4"/>
        <v>5694.2</v>
      </c>
      <c r="I20" s="8">
        <f t="shared" si="8"/>
        <v>563.79999999999995</v>
      </c>
      <c r="J20" s="8">
        <f t="shared" si="8"/>
        <v>629.6</v>
      </c>
      <c r="K20" s="8">
        <f t="shared" si="8"/>
        <v>811.7</v>
      </c>
      <c r="L20" s="5">
        <f t="shared" si="1"/>
        <v>2005.1000000000001</v>
      </c>
      <c r="M20" s="8">
        <f t="shared" si="8"/>
        <v>618.70000000000005</v>
      </c>
      <c r="N20" s="8">
        <f t="shared" si="8"/>
        <v>627.4</v>
      </c>
      <c r="O20" s="8">
        <f t="shared" si="8"/>
        <v>541.20000000000005</v>
      </c>
      <c r="P20" s="5">
        <f t="shared" si="2"/>
        <v>1787.3</v>
      </c>
      <c r="Q20" s="8">
        <f t="shared" si="8"/>
        <v>658.8</v>
      </c>
      <c r="R20" s="8">
        <f t="shared" si="8"/>
        <v>589.29999999999995</v>
      </c>
      <c r="S20" s="8">
        <f t="shared" si="8"/>
        <v>1499.8</v>
      </c>
      <c r="T20" s="5">
        <f t="shared" si="3"/>
        <v>12234.499999999998</v>
      </c>
    </row>
    <row r="21" spans="1:20" ht="26.25" customHeight="1" x14ac:dyDescent="0.25">
      <c r="A21" s="24" t="s">
        <v>37</v>
      </c>
      <c r="B21" s="25"/>
      <c r="C21" s="6" t="s">
        <v>127</v>
      </c>
      <c r="D21" s="20"/>
      <c r="E21" s="20"/>
      <c r="F21" s="20"/>
      <c r="G21" s="20"/>
      <c r="H21" s="8">
        <f t="shared" si="4"/>
        <v>0</v>
      </c>
      <c r="I21" s="20"/>
      <c r="J21" s="20"/>
      <c r="K21" s="20"/>
      <c r="L21" s="5">
        <f t="shared" si="1"/>
        <v>0</v>
      </c>
      <c r="M21" s="20"/>
      <c r="N21" s="20"/>
      <c r="O21" s="20"/>
      <c r="P21" s="5">
        <f t="shared" si="2"/>
        <v>0</v>
      </c>
      <c r="Q21" s="20"/>
      <c r="R21" s="20"/>
      <c r="S21" s="20"/>
      <c r="T21" s="5">
        <f t="shared" si="3"/>
        <v>0</v>
      </c>
    </row>
    <row r="22" spans="1:20" ht="26.25" customHeight="1" x14ac:dyDescent="0.25">
      <c r="A22" s="24" t="s">
        <v>111</v>
      </c>
      <c r="B22" s="27"/>
      <c r="C22" s="6" t="s">
        <v>128</v>
      </c>
      <c r="D22" s="20">
        <v>12247.3</v>
      </c>
      <c r="E22" s="19">
        <v>314.7</v>
      </c>
      <c r="F22" s="20">
        <v>771.1</v>
      </c>
      <c r="G22" s="15">
        <v>4608.3999999999996</v>
      </c>
      <c r="H22" s="8">
        <f t="shared" si="4"/>
        <v>5694.2</v>
      </c>
      <c r="I22" s="20">
        <v>563.79999999999995</v>
      </c>
      <c r="J22" s="20">
        <v>629.6</v>
      </c>
      <c r="K22" s="20">
        <v>807.7</v>
      </c>
      <c r="L22" s="5">
        <f t="shared" si="1"/>
        <v>2001.1000000000001</v>
      </c>
      <c r="M22" s="20">
        <v>618.70000000000005</v>
      </c>
      <c r="N22" s="20">
        <v>627.4</v>
      </c>
      <c r="O22" s="20">
        <v>541.20000000000005</v>
      </c>
      <c r="P22" s="5">
        <f t="shared" si="2"/>
        <v>1787.3</v>
      </c>
      <c r="Q22" s="20">
        <v>658.8</v>
      </c>
      <c r="R22" s="20">
        <v>589.29999999999995</v>
      </c>
      <c r="S22" s="20">
        <v>1499.8</v>
      </c>
      <c r="T22" s="5">
        <f t="shared" si="3"/>
        <v>12230.499999999998</v>
      </c>
    </row>
    <row r="23" spans="1:20" ht="42" customHeight="1" x14ac:dyDescent="0.25">
      <c r="A23" s="24" t="s">
        <v>118</v>
      </c>
      <c r="B23" s="27"/>
      <c r="C23" s="6" t="s">
        <v>119</v>
      </c>
      <c r="D23" s="20">
        <v>15</v>
      </c>
      <c r="E23" s="19"/>
      <c r="F23" s="20"/>
      <c r="G23" s="15"/>
      <c r="H23" s="8">
        <f t="shared" si="4"/>
        <v>0</v>
      </c>
      <c r="I23" s="15"/>
      <c r="J23" s="15"/>
      <c r="K23" s="15">
        <v>4</v>
      </c>
      <c r="L23" s="5">
        <f t="shared" si="1"/>
        <v>4</v>
      </c>
      <c r="M23" s="15"/>
      <c r="N23" s="15"/>
      <c r="O23" s="20"/>
      <c r="P23" s="5">
        <f t="shared" si="2"/>
        <v>0</v>
      </c>
      <c r="Q23" s="20"/>
      <c r="R23" s="20"/>
      <c r="S23" s="20"/>
      <c r="T23" s="5">
        <f t="shared" si="3"/>
        <v>4</v>
      </c>
    </row>
    <row r="24" spans="1:20" ht="33.75" customHeight="1" x14ac:dyDescent="0.25">
      <c r="A24" s="26" t="s">
        <v>38</v>
      </c>
      <c r="B24" s="26"/>
      <c r="C24" s="10" t="s">
        <v>39</v>
      </c>
      <c r="D24" s="8">
        <f>SUM(D25:D29)</f>
        <v>170675.9</v>
      </c>
      <c r="E24" s="8">
        <f>SUM(E25:E29)</f>
        <v>136.19999999999999</v>
      </c>
      <c r="F24" s="8">
        <f t="shared" ref="F24:G24" si="9">SUM(F25:F29)</f>
        <v>979.2</v>
      </c>
      <c r="G24" s="8">
        <f t="shared" si="9"/>
        <v>1576.2</v>
      </c>
      <c r="H24" s="8">
        <f t="shared" si="4"/>
        <v>2691.6000000000004</v>
      </c>
      <c r="I24" s="8">
        <f t="shared" ref="I24:K24" si="10">SUM(I25:I29)</f>
        <v>4134.3</v>
      </c>
      <c r="J24" s="8">
        <f t="shared" si="10"/>
        <v>19555.7</v>
      </c>
      <c r="K24" s="8">
        <f t="shared" si="10"/>
        <v>2293.9</v>
      </c>
      <c r="L24" s="5">
        <f t="shared" si="1"/>
        <v>25983.9</v>
      </c>
      <c r="M24" s="5">
        <f>SUM(M25:M29)</f>
        <v>32281.4</v>
      </c>
      <c r="N24" s="5">
        <f>SUM(N25:N29)</f>
        <v>17559.099999999999</v>
      </c>
      <c r="O24" s="5">
        <f>SUM(O25:O29)</f>
        <v>1933.1999999999998</v>
      </c>
      <c r="P24" s="5">
        <f t="shared" si="2"/>
        <v>51773.7</v>
      </c>
      <c r="Q24" s="5">
        <f>SUM(Q25:Q29)</f>
        <v>7630.2000000000007</v>
      </c>
      <c r="R24" s="5">
        <f t="shared" ref="R24:S24" si="11">SUM(R25:R29)</f>
        <v>3080.3</v>
      </c>
      <c r="S24" s="5">
        <f t="shared" si="11"/>
        <v>63250.1</v>
      </c>
      <c r="T24" s="5">
        <f t="shared" si="3"/>
        <v>154409.79999999999</v>
      </c>
    </row>
    <row r="25" spans="1:20" ht="25.5" customHeight="1" x14ac:dyDescent="0.25">
      <c r="A25" s="24" t="s">
        <v>40</v>
      </c>
      <c r="B25" s="25"/>
      <c r="C25" s="6" t="s">
        <v>41</v>
      </c>
      <c r="D25" s="20">
        <v>5198.3</v>
      </c>
      <c r="E25" s="20">
        <v>136.19999999999999</v>
      </c>
      <c r="F25" s="20">
        <v>273.60000000000002</v>
      </c>
      <c r="G25" s="20">
        <v>371.5</v>
      </c>
      <c r="H25" s="8">
        <f t="shared" si="4"/>
        <v>781.3</v>
      </c>
      <c r="I25" s="20">
        <v>306.39999999999998</v>
      </c>
      <c r="J25" s="20">
        <v>531.1</v>
      </c>
      <c r="K25" s="20">
        <v>800</v>
      </c>
      <c r="L25" s="5">
        <f t="shared" si="1"/>
        <v>1637.5</v>
      </c>
      <c r="M25" s="20">
        <v>69</v>
      </c>
      <c r="N25" s="20">
        <v>439.9</v>
      </c>
      <c r="O25" s="20">
        <v>370.6</v>
      </c>
      <c r="P25" s="5">
        <f t="shared" si="2"/>
        <v>879.5</v>
      </c>
      <c r="Q25" s="20">
        <v>600.70000000000005</v>
      </c>
      <c r="R25" s="20">
        <v>434.8</v>
      </c>
      <c r="S25" s="20">
        <v>813</v>
      </c>
      <c r="T25" s="5">
        <f t="shared" si="3"/>
        <v>5146.8</v>
      </c>
    </row>
    <row r="26" spans="1:20" ht="18.75" customHeight="1" x14ac:dyDescent="0.25">
      <c r="A26" s="24" t="s">
        <v>106</v>
      </c>
      <c r="B26" s="25"/>
      <c r="C26" s="6" t="s">
        <v>107</v>
      </c>
      <c r="D26" s="20"/>
      <c r="E26" s="20"/>
      <c r="F26" s="20"/>
      <c r="G26" s="20"/>
      <c r="H26" s="8">
        <f t="shared" si="4"/>
        <v>0</v>
      </c>
      <c r="I26" s="20"/>
      <c r="J26" s="20"/>
      <c r="K26" s="20"/>
      <c r="L26" s="5">
        <f t="shared" si="1"/>
        <v>0</v>
      </c>
      <c r="M26" s="9"/>
      <c r="N26" s="20"/>
      <c r="O26" s="20"/>
      <c r="P26" s="5">
        <f t="shared" si="2"/>
        <v>0</v>
      </c>
      <c r="Q26" s="20"/>
      <c r="R26" s="20"/>
      <c r="S26" s="20"/>
      <c r="T26" s="5">
        <f t="shared" si="3"/>
        <v>0</v>
      </c>
    </row>
    <row r="27" spans="1:20" ht="18.75" customHeight="1" x14ac:dyDescent="0.25">
      <c r="A27" s="24" t="s">
        <v>42</v>
      </c>
      <c r="B27" s="25"/>
      <c r="C27" s="6" t="s">
        <v>43</v>
      </c>
      <c r="D27" s="20">
        <v>10763.5</v>
      </c>
      <c r="E27" s="20"/>
      <c r="F27" s="20">
        <v>705.6</v>
      </c>
      <c r="G27" s="20">
        <v>809.7</v>
      </c>
      <c r="H27" s="8">
        <f t="shared" si="4"/>
        <v>1515.3000000000002</v>
      </c>
      <c r="I27" s="20">
        <v>900.3</v>
      </c>
      <c r="J27" s="20">
        <v>908.7</v>
      </c>
      <c r="K27" s="20">
        <v>826.8</v>
      </c>
      <c r="L27" s="5">
        <f t="shared" si="1"/>
        <v>2635.8</v>
      </c>
      <c r="M27" s="9">
        <v>940.5</v>
      </c>
      <c r="N27" s="20">
        <v>912.2</v>
      </c>
      <c r="O27" s="20">
        <v>987</v>
      </c>
      <c r="P27" s="5">
        <f t="shared" si="2"/>
        <v>2839.7</v>
      </c>
      <c r="Q27" s="20">
        <v>924.9</v>
      </c>
      <c r="R27" s="20">
        <v>924.6</v>
      </c>
      <c r="S27" s="20">
        <v>1843.2</v>
      </c>
      <c r="T27" s="5">
        <f t="shared" si="3"/>
        <v>10683.5</v>
      </c>
    </row>
    <row r="28" spans="1:20" ht="26.25" customHeight="1" x14ac:dyDescent="0.25">
      <c r="A28" s="24" t="s">
        <v>44</v>
      </c>
      <c r="B28" s="25"/>
      <c r="C28" s="6" t="s">
        <v>45</v>
      </c>
      <c r="D28" s="20">
        <v>147831.70000000001</v>
      </c>
      <c r="E28" s="19"/>
      <c r="F28" s="20"/>
      <c r="G28" s="15">
        <v>338</v>
      </c>
      <c r="H28" s="8">
        <f t="shared" si="4"/>
        <v>338</v>
      </c>
      <c r="I28" s="9">
        <v>2680</v>
      </c>
      <c r="J28" s="20">
        <v>17349.900000000001</v>
      </c>
      <c r="K28" s="20">
        <v>439.6</v>
      </c>
      <c r="L28" s="5">
        <f t="shared" si="1"/>
        <v>20469.5</v>
      </c>
      <c r="M28" s="20">
        <v>31041.5</v>
      </c>
      <c r="N28" s="20">
        <v>16006</v>
      </c>
      <c r="O28" s="20">
        <v>463.6</v>
      </c>
      <c r="P28" s="5">
        <f t="shared" si="2"/>
        <v>47511.1</v>
      </c>
      <c r="Q28" s="20">
        <v>5915.1</v>
      </c>
      <c r="R28" s="20">
        <v>1116</v>
      </c>
      <c r="S28" s="20">
        <v>57663.5</v>
      </c>
      <c r="T28" s="5">
        <f t="shared" si="3"/>
        <v>133013.20000000001</v>
      </c>
    </row>
    <row r="29" spans="1:20" ht="26.25" customHeight="1" x14ac:dyDescent="0.25">
      <c r="A29" s="24" t="s">
        <v>46</v>
      </c>
      <c r="B29" s="25"/>
      <c r="C29" s="6" t="s">
        <v>47</v>
      </c>
      <c r="D29" s="20">
        <v>6882.4</v>
      </c>
      <c r="E29" s="15"/>
      <c r="F29" s="15"/>
      <c r="G29" s="15">
        <v>57</v>
      </c>
      <c r="H29" s="8">
        <f t="shared" si="4"/>
        <v>57</v>
      </c>
      <c r="I29" s="20">
        <v>247.6</v>
      </c>
      <c r="J29" s="20">
        <v>766</v>
      </c>
      <c r="K29" s="20">
        <v>227.5</v>
      </c>
      <c r="L29" s="5">
        <f t="shared" si="1"/>
        <v>1241.0999999999999</v>
      </c>
      <c r="M29" s="20">
        <v>230.4</v>
      </c>
      <c r="N29" s="20">
        <v>201</v>
      </c>
      <c r="O29" s="20">
        <v>112</v>
      </c>
      <c r="P29" s="5">
        <f t="shared" si="2"/>
        <v>543.4</v>
      </c>
      <c r="Q29" s="20">
        <v>189.5</v>
      </c>
      <c r="R29" s="20">
        <v>604.9</v>
      </c>
      <c r="S29" s="20">
        <v>2930.4</v>
      </c>
      <c r="T29" s="5">
        <f t="shared" si="3"/>
        <v>5566.3</v>
      </c>
    </row>
    <row r="30" spans="1:20" ht="33.75" customHeight="1" x14ac:dyDescent="0.25">
      <c r="A30" s="26" t="s">
        <v>48</v>
      </c>
      <c r="B30" s="26"/>
      <c r="C30" s="10" t="s">
        <v>49</v>
      </c>
      <c r="D30" s="8">
        <f>SUM(D31:D34)</f>
        <v>102593.5</v>
      </c>
      <c r="E30" s="8">
        <f t="shared" ref="E30:J30" si="12">SUM(E31:E34)</f>
        <v>231.29999999999998</v>
      </c>
      <c r="F30" s="8">
        <f t="shared" si="12"/>
        <v>729.5</v>
      </c>
      <c r="G30" s="8">
        <f t="shared" si="12"/>
        <v>14872.1</v>
      </c>
      <c r="H30" s="8">
        <f t="shared" si="4"/>
        <v>15832.9</v>
      </c>
      <c r="I30" s="8">
        <f t="shared" si="12"/>
        <v>7816.6</v>
      </c>
      <c r="J30" s="8">
        <f t="shared" si="12"/>
        <v>6350.8</v>
      </c>
      <c r="K30" s="8">
        <f t="shared" ref="K30" si="13">SUM(K31:K34)</f>
        <v>8959.9</v>
      </c>
      <c r="L30" s="5">
        <f t="shared" si="1"/>
        <v>23127.300000000003</v>
      </c>
      <c r="M30" s="8">
        <f t="shared" ref="M30" si="14">SUM(M31:M34)</f>
        <v>4439.3999999999996</v>
      </c>
      <c r="N30" s="8">
        <f t="shared" ref="N30" si="15">SUM(N31:N34)</f>
        <v>2825.9</v>
      </c>
      <c r="O30" s="8">
        <f t="shared" ref="O30" si="16">SUM(O31:O34)</f>
        <v>8249.9000000000015</v>
      </c>
      <c r="P30" s="5">
        <f t="shared" si="2"/>
        <v>15515.2</v>
      </c>
      <c r="Q30" s="8">
        <f t="shared" ref="Q30" si="17">SUM(Q31:Q34)</f>
        <v>13973</v>
      </c>
      <c r="R30" s="8">
        <f t="shared" ref="R30" si="18">SUM(R31:R34)</f>
        <v>19772.599999999999</v>
      </c>
      <c r="S30" s="8">
        <f t="shared" ref="S30" si="19">SUM(S31:S34)</f>
        <v>12365.2</v>
      </c>
      <c r="T30" s="5">
        <f t="shared" si="3"/>
        <v>100586.2</v>
      </c>
    </row>
    <row r="31" spans="1:20" ht="18" customHeight="1" x14ac:dyDescent="0.25">
      <c r="A31" s="24" t="s">
        <v>50</v>
      </c>
      <c r="B31" s="40"/>
      <c r="C31" s="6" t="s">
        <v>51</v>
      </c>
      <c r="D31" s="20">
        <v>272.10000000000002</v>
      </c>
      <c r="E31" s="19">
        <v>21.2</v>
      </c>
      <c r="F31" s="15">
        <v>12.3</v>
      </c>
      <c r="G31" s="20">
        <v>17.100000000000001</v>
      </c>
      <c r="H31" s="8">
        <f t="shared" si="4"/>
        <v>50.6</v>
      </c>
      <c r="I31" s="20">
        <v>17.100000000000001</v>
      </c>
      <c r="J31" s="20">
        <v>17.100000000000001</v>
      </c>
      <c r="K31" s="20">
        <v>16.600000000000001</v>
      </c>
      <c r="L31" s="5">
        <f t="shared" si="1"/>
        <v>50.800000000000004</v>
      </c>
      <c r="M31" s="20">
        <v>17.100000000000001</v>
      </c>
      <c r="N31" s="20">
        <v>17.100000000000001</v>
      </c>
      <c r="O31" s="20">
        <v>17.100000000000001</v>
      </c>
      <c r="P31" s="5">
        <f t="shared" si="2"/>
        <v>51.300000000000004</v>
      </c>
      <c r="Q31" s="20">
        <v>18.5</v>
      </c>
      <c r="R31" s="20"/>
      <c r="S31" s="20">
        <v>32</v>
      </c>
      <c r="T31" s="5">
        <f t="shared" si="3"/>
        <v>203.20000000000002</v>
      </c>
    </row>
    <row r="32" spans="1:20" ht="18" customHeight="1" x14ac:dyDescent="0.25">
      <c r="A32" s="24" t="s">
        <v>52</v>
      </c>
      <c r="B32" s="25"/>
      <c r="C32" s="6" t="s">
        <v>53</v>
      </c>
      <c r="D32" s="20">
        <v>92050.5</v>
      </c>
      <c r="E32" s="19"/>
      <c r="F32" s="20"/>
      <c r="G32" s="20">
        <v>14016</v>
      </c>
      <c r="H32" s="8">
        <f t="shared" si="4"/>
        <v>14016</v>
      </c>
      <c r="I32" s="20">
        <v>7190.4</v>
      </c>
      <c r="J32" s="20">
        <v>5975</v>
      </c>
      <c r="K32" s="20">
        <v>8095.4</v>
      </c>
      <c r="L32" s="5">
        <f t="shared" si="1"/>
        <v>21260.799999999999</v>
      </c>
      <c r="M32" s="20">
        <v>3539.5</v>
      </c>
      <c r="N32" s="20">
        <v>2244.8000000000002</v>
      </c>
      <c r="O32" s="20">
        <v>7484.6</v>
      </c>
      <c r="P32" s="5">
        <f t="shared" si="2"/>
        <v>13268.900000000001</v>
      </c>
      <c r="Q32" s="20">
        <v>13028</v>
      </c>
      <c r="R32" s="20">
        <v>18770.099999999999</v>
      </c>
      <c r="S32" s="20">
        <v>10036</v>
      </c>
      <c r="T32" s="5">
        <f t="shared" si="3"/>
        <v>90379.8</v>
      </c>
    </row>
    <row r="33" spans="1:20" ht="18" customHeight="1" x14ac:dyDescent="0.25">
      <c r="A33" s="24" t="s">
        <v>112</v>
      </c>
      <c r="B33" s="27"/>
      <c r="C33" s="6" t="s">
        <v>113</v>
      </c>
      <c r="D33" s="20">
        <v>70.900000000000006</v>
      </c>
      <c r="E33" s="19"/>
      <c r="F33" s="20"/>
      <c r="G33" s="20"/>
      <c r="H33" s="8">
        <f t="shared" si="4"/>
        <v>0</v>
      </c>
      <c r="I33" s="20"/>
      <c r="J33" s="20"/>
      <c r="K33" s="20">
        <v>70.900000000000006</v>
      </c>
      <c r="L33" s="5">
        <f t="shared" si="1"/>
        <v>70.900000000000006</v>
      </c>
      <c r="M33" s="20"/>
      <c r="N33" s="20"/>
      <c r="O33" s="20"/>
      <c r="P33" s="5">
        <f t="shared" si="2"/>
        <v>0</v>
      </c>
      <c r="Q33" s="20"/>
      <c r="R33" s="20"/>
      <c r="S33" s="20"/>
      <c r="T33" s="5">
        <f t="shared" si="3"/>
        <v>70.900000000000006</v>
      </c>
    </row>
    <row r="34" spans="1:20" ht="26.25" customHeight="1" x14ac:dyDescent="0.25">
      <c r="A34" s="24" t="s">
        <v>54</v>
      </c>
      <c r="B34" s="25"/>
      <c r="C34" s="6" t="s">
        <v>55</v>
      </c>
      <c r="D34" s="20">
        <v>10200</v>
      </c>
      <c r="E34" s="20">
        <v>210.1</v>
      </c>
      <c r="F34" s="20">
        <v>717.2</v>
      </c>
      <c r="G34" s="20">
        <v>839</v>
      </c>
      <c r="H34" s="8">
        <f t="shared" si="4"/>
        <v>1766.3000000000002</v>
      </c>
      <c r="I34" s="20">
        <v>609.1</v>
      </c>
      <c r="J34" s="20">
        <v>358.7</v>
      </c>
      <c r="K34" s="20">
        <v>777</v>
      </c>
      <c r="L34" s="5">
        <f t="shared" si="1"/>
        <v>1744.8</v>
      </c>
      <c r="M34" s="20">
        <v>882.8</v>
      </c>
      <c r="N34" s="20">
        <v>564</v>
      </c>
      <c r="O34" s="20">
        <v>748.2</v>
      </c>
      <c r="P34" s="5">
        <f t="shared" si="2"/>
        <v>2195</v>
      </c>
      <c r="Q34" s="20">
        <v>926.5</v>
      </c>
      <c r="R34" s="20">
        <v>1002.5</v>
      </c>
      <c r="S34" s="20">
        <v>2297.1999999999998</v>
      </c>
      <c r="T34" s="5">
        <f t="shared" si="3"/>
        <v>9932.2999999999993</v>
      </c>
    </row>
    <row r="35" spans="1:20" ht="28.5" customHeight="1" x14ac:dyDescent="0.25">
      <c r="A35" s="26" t="s">
        <v>56</v>
      </c>
      <c r="B35" s="26"/>
      <c r="C35" s="10" t="s">
        <v>12</v>
      </c>
      <c r="D35" s="8">
        <f>D36</f>
        <v>7306.7</v>
      </c>
      <c r="E35" s="8">
        <f t="shared" ref="E35:I35" si="20">E36</f>
        <v>0</v>
      </c>
      <c r="F35" s="8">
        <f t="shared" si="20"/>
        <v>0</v>
      </c>
      <c r="G35" s="8">
        <f t="shared" si="20"/>
        <v>0</v>
      </c>
      <c r="H35" s="8">
        <f t="shared" si="4"/>
        <v>0</v>
      </c>
      <c r="I35" s="8">
        <f t="shared" si="20"/>
        <v>0</v>
      </c>
      <c r="J35" s="8">
        <f t="shared" ref="J35:S35" si="21">J36</f>
        <v>0</v>
      </c>
      <c r="K35" s="8">
        <f t="shared" si="21"/>
        <v>0</v>
      </c>
      <c r="L35" s="5">
        <f t="shared" si="1"/>
        <v>0</v>
      </c>
      <c r="M35" s="8">
        <f t="shared" si="21"/>
        <v>449.6</v>
      </c>
      <c r="N35" s="8">
        <f t="shared" si="21"/>
        <v>0</v>
      </c>
      <c r="O35" s="8">
        <f t="shared" si="21"/>
        <v>0</v>
      </c>
      <c r="P35" s="5">
        <f t="shared" si="2"/>
        <v>449.6</v>
      </c>
      <c r="Q35" s="8">
        <f t="shared" si="21"/>
        <v>0</v>
      </c>
      <c r="R35" s="8">
        <f t="shared" si="21"/>
        <v>0</v>
      </c>
      <c r="S35" s="8">
        <f t="shared" si="21"/>
        <v>1337</v>
      </c>
      <c r="T35" s="5">
        <f t="shared" si="3"/>
        <v>1786.6</v>
      </c>
    </row>
    <row r="36" spans="1:20" ht="26.25" customHeight="1" x14ac:dyDescent="0.25">
      <c r="A36" s="24" t="s">
        <v>57</v>
      </c>
      <c r="B36" s="25"/>
      <c r="C36" s="6" t="s">
        <v>58</v>
      </c>
      <c r="D36" s="20">
        <v>7306.7</v>
      </c>
      <c r="E36" s="15"/>
      <c r="F36" s="15"/>
      <c r="G36" s="15"/>
      <c r="H36" s="8">
        <f t="shared" si="4"/>
        <v>0</v>
      </c>
      <c r="I36" s="9"/>
      <c r="J36" s="9"/>
      <c r="K36" s="9"/>
      <c r="L36" s="5">
        <f t="shared" si="1"/>
        <v>0</v>
      </c>
      <c r="M36" s="9">
        <v>449.6</v>
      </c>
      <c r="N36" s="9"/>
      <c r="O36" s="20"/>
      <c r="P36" s="5">
        <f t="shared" si="2"/>
        <v>449.6</v>
      </c>
      <c r="Q36" s="20"/>
      <c r="R36" s="20"/>
      <c r="S36" s="20">
        <v>1337</v>
      </c>
      <c r="T36" s="5">
        <f t="shared" si="3"/>
        <v>1786.6</v>
      </c>
    </row>
    <row r="37" spans="1:20" ht="27" customHeight="1" x14ac:dyDescent="0.25">
      <c r="A37" s="26" t="s">
        <v>59</v>
      </c>
      <c r="B37" s="26"/>
      <c r="C37" s="10" t="s">
        <v>60</v>
      </c>
      <c r="D37" s="8">
        <f>SUM(D38:D42)</f>
        <v>1387636.6999999997</v>
      </c>
      <c r="E37" s="8">
        <f t="shared" ref="E37:G37" si="22">SUM(E38:E42)</f>
        <v>24042.799999999996</v>
      </c>
      <c r="F37" s="8">
        <f t="shared" si="22"/>
        <v>111366.5</v>
      </c>
      <c r="G37" s="8">
        <f t="shared" si="22"/>
        <v>121135.70000000001</v>
      </c>
      <c r="H37" s="8">
        <f t="shared" si="4"/>
        <v>256545</v>
      </c>
      <c r="I37" s="8">
        <f t="shared" ref="I37:K37" si="23">SUM(I38:I42)</f>
        <v>106545.5</v>
      </c>
      <c r="J37" s="8">
        <f t="shared" si="23"/>
        <v>122022.1</v>
      </c>
      <c r="K37" s="8">
        <f t="shared" si="23"/>
        <v>179819.7</v>
      </c>
      <c r="L37" s="5">
        <f t="shared" si="1"/>
        <v>408387.30000000005</v>
      </c>
      <c r="M37" s="5">
        <f>SUM(M38:M42)</f>
        <v>65368.80000000001</v>
      </c>
      <c r="N37" s="5">
        <f t="shared" ref="N37:O37" si="24">SUM(N38:N42)</f>
        <v>86687.3</v>
      </c>
      <c r="O37" s="5">
        <f t="shared" si="24"/>
        <v>118742.2</v>
      </c>
      <c r="P37" s="5">
        <f t="shared" si="2"/>
        <v>270798.3</v>
      </c>
      <c r="Q37" s="5">
        <f>SUM(Q38:Q42)</f>
        <v>117546.09999999999</v>
      </c>
      <c r="R37" s="5">
        <f t="shared" ref="R37:S37" si="25">SUM(R38:R42)</f>
        <v>116415.90000000001</v>
      </c>
      <c r="S37" s="5">
        <f t="shared" si="25"/>
        <v>183845.2</v>
      </c>
      <c r="T37" s="5">
        <f t="shared" si="3"/>
        <v>1353537.8</v>
      </c>
    </row>
    <row r="38" spans="1:20" ht="17.25" customHeight="1" x14ac:dyDescent="0.25">
      <c r="A38" s="24" t="s">
        <v>61</v>
      </c>
      <c r="B38" s="25"/>
      <c r="C38" s="6" t="s">
        <v>62</v>
      </c>
      <c r="D38" s="20">
        <v>394586.1</v>
      </c>
      <c r="E38" s="20">
        <v>5804.3</v>
      </c>
      <c r="F38" s="20">
        <v>31397.5</v>
      </c>
      <c r="G38" s="20">
        <v>36407</v>
      </c>
      <c r="H38" s="8">
        <f t="shared" si="4"/>
        <v>73608.800000000003</v>
      </c>
      <c r="I38" s="20">
        <v>29820</v>
      </c>
      <c r="J38" s="20">
        <v>32069.5</v>
      </c>
      <c r="K38" s="20">
        <v>42461.3</v>
      </c>
      <c r="L38" s="5">
        <f t="shared" si="1"/>
        <v>104350.8</v>
      </c>
      <c r="M38" s="20">
        <v>22558.9</v>
      </c>
      <c r="N38" s="20">
        <v>26258.3</v>
      </c>
      <c r="O38" s="20">
        <v>30472.400000000001</v>
      </c>
      <c r="P38" s="5">
        <f t="shared" si="2"/>
        <v>79289.600000000006</v>
      </c>
      <c r="Q38" s="20">
        <v>37067.599999999999</v>
      </c>
      <c r="R38" s="20">
        <v>29075.8</v>
      </c>
      <c r="S38" s="20">
        <v>48903.4</v>
      </c>
      <c r="T38" s="5">
        <f t="shared" si="3"/>
        <v>372296</v>
      </c>
    </row>
    <row r="39" spans="1:20" ht="16.5" customHeight="1" x14ac:dyDescent="0.25">
      <c r="A39" s="24" t="s">
        <v>63</v>
      </c>
      <c r="B39" s="25"/>
      <c r="C39" s="6" t="s">
        <v>64</v>
      </c>
      <c r="D39" s="20">
        <v>855194.7</v>
      </c>
      <c r="E39" s="20">
        <v>16206.3</v>
      </c>
      <c r="F39" s="20">
        <v>71088.100000000006</v>
      </c>
      <c r="G39" s="20">
        <v>73234</v>
      </c>
      <c r="H39" s="8">
        <f t="shared" si="4"/>
        <v>160528.40000000002</v>
      </c>
      <c r="I39" s="20">
        <v>67093.600000000006</v>
      </c>
      <c r="J39" s="20">
        <v>80044</v>
      </c>
      <c r="K39" s="20">
        <v>114297.7</v>
      </c>
      <c r="L39" s="5">
        <f t="shared" si="1"/>
        <v>261435.3</v>
      </c>
      <c r="M39" s="20">
        <v>33587.9</v>
      </c>
      <c r="N39" s="20">
        <v>50506.7</v>
      </c>
      <c r="O39" s="20">
        <v>79873.2</v>
      </c>
      <c r="P39" s="5">
        <f t="shared" si="2"/>
        <v>163967.79999999999</v>
      </c>
      <c r="Q39" s="20">
        <v>70071.7</v>
      </c>
      <c r="R39" s="20">
        <v>73415</v>
      </c>
      <c r="S39" s="20">
        <v>115392.8</v>
      </c>
      <c r="T39" s="5">
        <f t="shared" si="3"/>
        <v>844811</v>
      </c>
    </row>
    <row r="40" spans="1:20" ht="16.5" customHeight="1" x14ac:dyDescent="0.25">
      <c r="A40" s="24" t="s">
        <v>120</v>
      </c>
      <c r="B40" s="25"/>
      <c r="C40" s="6" t="s">
        <v>121</v>
      </c>
      <c r="D40" s="20">
        <v>74971.199999999997</v>
      </c>
      <c r="E40" s="20">
        <v>975.8</v>
      </c>
      <c r="F40" s="20">
        <v>5157.5</v>
      </c>
      <c r="G40" s="20">
        <v>7672.3</v>
      </c>
      <c r="H40" s="8">
        <f t="shared" si="4"/>
        <v>13805.6</v>
      </c>
      <c r="I40" s="20">
        <v>5402</v>
      </c>
      <c r="J40" s="20">
        <v>5348</v>
      </c>
      <c r="K40" s="20">
        <v>11488</v>
      </c>
      <c r="L40" s="5">
        <f t="shared" si="1"/>
        <v>22238</v>
      </c>
      <c r="M40" s="20">
        <v>3613.8</v>
      </c>
      <c r="N40" s="20">
        <v>2854.5</v>
      </c>
      <c r="O40" s="20">
        <v>5615.2</v>
      </c>
      <c r="P40" s="5">
        <f t="shared" si="2"/>
        <v>12083.5</v>
      </c>
      <c r="Q40" s="20">
        <v>6270.3</v>
      </c>
      <c r="R40" s="20">
        <v>9216.7999999999993</v>
      </c>
      <c r="S40" s="20">
        <v>10761.5</v>
      </c>
      <c r="T40" s="5">
        <f t="shared" si="3"/>
        <v>74375.7</v>
      </c>
    </row>
    <row r="41" spans="1:20" ht="24" x14ac:dyDescent="0.25">
      <c r="A41" s="24" t="s">
        <v>65</v>
      </c>
      <c r="B41" s="25"/>
      <c r="C41" s="6" t="s">
        <v>66</v>
      </c>
      <c r="D41" s="20">
        <v>14687.4</v>
      </c>
      <c r="E41" s="20">
        <v>145.1</v>
      </c>
      <c r="F41" s="20">
        <v>237.9</v>
      </c>
      <c r="G41" s="20">
        <v>309.8</v>
      </c>
      <c r="H41" s="8">
        <f t="shared" si="4"/>
        <v>692.8</v>
      </c>
      <c r="I41" s="20">
        <v>247</v>
      </c>
      <c r="J41" s="20">
        <v>1314.3</v>
      </c>
      <c r="K41" s="20">
        <v>4882.7</v>
      </c>
      <c r="L41" s="5">
        <f t="shared" si="1"/>
        <v>6444</v>
      </c>
      <c r="M41" s="20">
        <v>2564.8000000000002</v>
      </c>
      <c r="N41" s="20">
        <v>3881</v>
      </c>
      <c r="O41" s="20">
        <v>203.4</v>
      </c>
      <c r="P41" s="5">
        <f t="shared" si="2"/>
        <v>6649.2</v>
      </c>
      <c r="Q41" s="20">
        <v>347.7</v>
      </c>
      <c r="R41" s="20">
        <v>299.8</v>
      </c>
      <c r="S41" s="20">
        <v>208.1</v>
      </c>
      <c r="T41" s="5">
        <f t="shared" si="3"/>
        <v>14641.6</v>
      </c>
    </row>
    <row r="42" spans="1:20" ht="24" x14ac:dyDescent="0.25">
      <c r="A42" s="24" t="s">
        <v>67</v>
      </c>
      <c r="B42" s="25"/>
      <c r="C42" s="6" t="s">
        <v>68</v>
      </c>
      <c r="D42" s="20">
        <v>48197.3</v>
      </c>
      <c r="E42" s="20">
        <v>911.3</v>
      </c>
      <c r="F42" s="20">
        <v>3485.5</v>
      </c>
      <c r="G42" s="20">
        <v>3512.6</v>
      </c>
      <c r="H42" s="8">
        <f t="shared" si="4"/>
        <v>7909.4</v>
      </c>
      <c r="I42" s="20">
        <v>3982.9</v>
      </c>
      <c r="J42" s="20">
        <v>3246.3</v>
      </c>
      <c r="K42" s="20">
        <v>6690</v>
      </c>
      <c r="L42" s="5">
        <f t="shared" si="1"/>
        <v>13919.2</v>
      </c>
      <c r="M42" s="20">
        <v>3043.4</v>
      </c>
      <c r="N42" s="20">
        <v>3186.8</v>
      </c>
      <c r="O42" s="20">
        <v>2578</v>
      </c>
      <c r="P42" s="5">
        <f t="shared" si="2"/>
        <v>8808.2000000000007</v>
      </c>
      <c r="Q42" s="20">
        <v>3788.8</v>
      </c>
      <c r="R42" s="20">
        <v>4408.5</v>
      </c>
      <c r="S42" s="20">
        <v>8579.4</v>
      </c>
      <c r="T42" s="5">
        <f t="shared" si="3"/>
        <v>47413.5</v>
      </c>
    </row>
    <row r="43" spans="1:20" ht="19.5" customHeight="1" x14ac:dyDescent="0.25">
      <c r="A43" s="26" t="s">
        <v>69</v>
      </c>
      <c r="B43" s="26"/>
      <c r="C43" s="10" t="s">
        <v>70</v>
      </c>
      <c r="D43" s="8">
        <f>D44+D45</f>
        <v>183532.9</v>
      </c>
      <c r="E43" s="8">
        <f t="shared" ref="E43:G43" si="26">E44+E45</f>
        <v>3764.8999999999996</v>
      </c>
      <c r="F43" s="8">
        <f t="shared" si="26"/>
        <v>12368.2</v>
      </c>
      <c r="G43" s="8">
        <f t="shared" si="26"/>
        <v>13784.4</v>
      </c>
      <c r="H43" s="8">
        <f t="shared" si="4"/>
        <v>29917.5</v>
      </c>
      <c r="I43" s="8">
        <f t="shared" ref="I43:S43" si="27">I44+I45</f>
        <v>15302.4</v>
      </c>
      <c r="J43" s="8">
        <f>J44+J45</f>
        <v>12518.199999999999</v>
      </c>
      <c r="K43" s="8">
        <f t="shared" si="27"/>
        <v>13450.1</v>
      </c>
      <c r="L43" s="5">
        <f t="shared" si="1"/>
        <v>41270.699999999997</v>
      </c>
      <c r="M43" s="8">
        <f t="shared" si="27"/>
        <v>16875.5</v>
      </c>
      <c r="N43" s="8">
        <f t="shared" si="27"/>
        <v>10627.1</v>
      </c>
      <c r="O43" s="8">
        <f t="shared" si="27"/>
        <v>10250.700000000001</v>
      </c>
      <c r="P43" s="5">
        <f t="shared" si="2"/>
        <v>37753.300000000003</v>
      </c>
      <c r="Q43" s="8">
        <f t="shared" si="27"/>
        <v>14793.6</v>
      </c>
      <c r="R43" s="8">
        <f t="shared" si="27"/>
        <v>14490.3</v>
      </c>
      <c r="S43" s="8">
        <f t="shared" si="27"/>
        <v>35149</v>
      </c>
      <c r="T43" s="5">
        <f t="shared" si="3"/>
        <v>173374.4</v>
      </c>
    </row>
    <row r="44" spans="1:20" ht="17.25" customHeight="1" x14ac:dyDescent="0.25">
      <c r="A44" s="24" t="s">
        <v>71</v>
      </c>
      <c r="B44" s="25"/>
      <c r="C44" s="6" t="s">
        <v>13</v>
      </c>
      <c r="D44" s="20">
        <v>177567.3</v>
      </c>
      <c r="E44" s="20">
        <v>3678.2</v>
      </c>
      <c r="F44" s="20">
        <v>11568</v>
      </c>
      <c r="G44" s="20">
        <v>13401.8</v>
      </c>
      <c r="H44" s="8">
        <f t="shared" si="4"/>
        <v>28648</v>
      </c>
      <c r="I44" s="20">
        <v>14911.5</v>
      </c>
      <c r="J44" s="20">
        <v>11933.8</v>
      </c>
      <c r="K44" s="20">
        <v>12913.4</v>
      </c>
      <c r="L44" s="5">
        <f t="shared" si="1"/>
        <v>39758.699999999997</v>
      </c>
      <c r="M44" s="20">
        <v>16468.8</v>
      </c>
      <c r="N44" s="20">
        <v>10168.1</v>
      </c>
      <c r="O44" s="20">
        <v>9881</v>
      </c>
      <c r="P44" s="5">
        <f t="shared" si="2"/>
        <v>36517.9</v>
      </c>
      <c r="Q44" s="20">
        <v>14410.7</v>
      </c>
      <c r="R44" s="20">
        <v>13886.8</v>
      </c>
      <c r="S44" s="20">
        <v>34206.400000000001</v>
      </c>
      <c r="T44" s="5">
        <f t="shared" si="3"/>
        <v>167428.5</v>
      </c>
    </row>
    <row r="45" spans="1:20" ht="26.25" customHeight="1" x14ac:dyDescent="0.25">
      <c r="A45" s="24" t="s">
        <v>72</v>
      </c>
      <c r="B45" s="25"/>
      <c r="C45" s="6" t="s">
        <v>73</v>
      </c>
      <c r="D45" s="20">
        <v>5965.6</v>
      </c>
      <c r="E45" s="20">
        <v>86.7</v>
      </c>
      <c r="F45" s="20">
        <v>800.2</v>
      </c>
      <c r="G45" s="20">
        <v>382.6</v>
      </c>
      <c r="H45" s="8">
        <f t="shared" si="4"/>
        <v>1269.5</v>
      </c>
      <c r="I45" s="20">
        <v>390.9</v>
      </c>
      <c r="J45" s="20">
        <v>584.4</v>
      </c>
      <c r="K45" s="20">
        <v>536.70000000000005</v>
      </c>
      <c r="L45" s="5">
        <f t="shared" si="1"/>
        <v>1512</v>
      </c>
      <c r="M45" s="20">
        <v>406.7</v>
      </c>
      <c r="N45" s="20">
        <v>459</v>
      </c>
      <c r="O45" s="20">
        <v>369.7</v>
      </c>
      <c r="P45" s="5">
        <f t="shared" si="2"/>
        <v>1235.4000000000001</v>
      </c>
      <c r="Q45" s="20">
        <v>382.9</v>
      </c>
      <c r="R45" s="20">
        <v>603.5</v>
      </c>
      <c r="S45" s="20">
        <v>942.6</v>
      </c>
      <c r="T45" s="5">
        <f t="shared" si="3"/>
        <v>5945.9000000000005</v>
      </c>
    </row>
    <row r="46" spans="1:20" ht="24" customHeight="1" x14ac:dyDescent="0.25">
      <c r="A46" s="26" t="s">
        <v>74</v>
      </c>
      <c r="B46" s="26"/>
      <c r="C46" s="10" t="s">
        <v>75</v>
      </c>
      <c r="D46" s="8">
        <f>D47</f>
        <v>673.6</v>
      </c>
      <c r="E46" s="8">
        <f t="shared" ref="E46:G46" si="28">E47</f>
        <v>0</v>
      </c>
      <c r="F46" s="8">
        <f t="shared" si="28"/>
        <v>0</v>
      </c>
      <c r="G46" s="8">
        <f t="shared" si="28"/>
        <v>0</v>
      </c>
      <c r="H46" s="8">
        <f t="shared" si="4"/>
        <v>0</v>
      </c>
      <c r="I46" s="8">
        <f t="shared" ref="I46:K46" si="29">I47</f>
        <v>0</v>
      </c>
      <c r="J46" s="8">
        <f t="shared" si="29"/>
        <v>0</v>
      </c>
      <c r="K46" s="8">
        <f t="shared" si="29"/>
        <v>0</v>
      </c>
      <c r="L46" s="5">
        <f t="shared" si="1"/>
        <v>0</v>
      </c>
      <c r="M46" s="5">
        <f>M47</f>
        <v>673.6</v>
      </c>
      <c r="N46" s="5">
        <f t="shared" ref="N46:O46" si="30">N47</f>
        <v>0</v>
      </c>
      <c r="O46" s="5">
        <f t="shared" si="30"/>
        <v>0</v>
      </c>
      <c r="P46" s="5">
        <f t="shared" si="2"/>
        <v>673.6</v>
      </c>
      <c r="Q46" s="5">
        <f>Q47</f>
        <v>0</v>
      </c>
      <c r="R46" s="5">
        <f t="shared" ref="R46:S46" si="31">R47</f>
        <v>0</v>
      </c>
      <c r="S46" s="5">
        <f t="shared" si="31"/>
        <v>0</v>
      </c>
      <c r="T46" s="5">
        <f t="shared" si="3"/>
        <v>673.6</v>
      </c>
    </row>
    <row r="47" spans="1:20" ht="29.25" customHeight="1" x14ac:dyDescent="0.25">
      <c r="A47" s="24" t="s">
        <v>76</v>
      </c>
      <c r="B47" s="25"/>
      <c r="C47" s="6" t="s">
        <v>77</v>
      </c>
      <c r="D47" s="20">
        <v>673.6</v>
      </c>
      <c r="E47" s="7"/>
      <c r="F47" s="7"/>
      <c r="G47" s="7"/>
      <c r="H47" s="8">
        <f t="shared" si="4"/>
        <v>0</v>
      </c>
      <c r="I47" s="9"/>
      <c r="J47" s="9"/>
      <c r="K47" s="9"/>
      <c r="L47" s="5">
        <f t="shared" si="1"/>
        <v>0</v>
      </c>
      <c r="M47" s="20">
        <v>673.6</v>
      </c>
      <c r="N47" s="20"/>
      <c r="O47" s="20"/>
      <c r="P47" s="5">
        <f t="shared" si="2"/>
        <v>673.6</v>
      </c>
      <c r="Q47" s="20"/>
      <c r="R47" s="20"/>
      <c r="S47" s="20"/>
      <c r="T47" s="5">
        <f t="shared" si="3"/>
        <v>673.6</v>
      </c>
    </row>
    <row r="48" spans="1:20" ht="28.5" customHeight="1" x14ac:dyDescent="0.25">
      <c r="A48" s="26" t="s">
        <v>78</v>
      </c>
      <c r="B48" s="26"/>
      <c r="C48" s="10" t="s">
        <v>14</v>
      </c>
      <c r="D48" s="8">
        <f>SUM(D49:D53)</f>
        <v>135506.69999999998</v>
      </c>
      <c r="E48" s="8">
        <f t="shared" ref="E48:G48" si="32">SUM(E49:E53)</f>
        <v>13</v>
      </c>
      <c r="F48" s="8">
        <f t="shared" si="32"/>
        <v>9689.2999999999993</v>
      </c>
      <c r="G48" s="8">
        <f t="shared" si="32"/>
        <v>7503.9</v>
      </c>
      <c r="H48" s="8">
        <f t="shared" si="4"/>
        <v>17206.199999999997</v>
      </c>
      <c r="I48" s="8">
        <f t="shared" ref="I48:K48" si="33">SUM(I49:I53)</f>
        <v>11689.099999999999</v>
      </c>
      <c r="J48" s="8">
        <f t="shared" si="33"/>
        <v>13611.800000000001</v>
      </c>
      <c r="K48" s="8">
        <f t="shared" si="33"/>
        <v>15154.7</v>
      </c>
      <c r="L48" s="5">
        <f t="shared" si="1"/>
        <v>40455.600000000006</v>
      </c>
      <c r="M48" s="5">
        <f>SUM(M49:M53)</f>
        <v>284.3</v>
      </c>
      <c r="N48" s="5">
        <f t="shared" ref="N48" si="34">SUM(N49:N53)</f>
        <v>8763.5999999999985</v>
      </c>
      <c r="O48" s="5">
        <f>SUM(O49:O53)</f>
        <v>10781.2</v>
      </c>
      <c r="P48" s="5">
        <f t="shared" si="2"/>
        <v>19829.099999999999</v>
      </c>
      <c r="Q48" s="5">
        <f>SUM(Q49:Q53)</f>
        <v>15527</v>
      </c>
      <c r="R48" s="5">
        <f t="shared" ref="R48:S48" si="35">SUM(R49:R53)</f>
        <v>15315.599999999999</v>
      </c>
      <c r="S48" s="5">
        <f t="shared" si="35"/>
        <v>22265.4</v>
      </c>
      <c r="T48" s="5">
        <f t="shared" si="3"/>
        <v>130598.9</v>
      </c>
    </row>
    <row r="49" spans="1:20" ht="17.25" customHeight="1" x14ac:dyDescent="0.25">
      <c r="A49" s="24" t="s">
        <v>79</v>
      </c>
      <c r="B49" s="25"/>
      <c r="C49" s="6" t="s">
        <v>80</v>
      </c>
      <c r="D49" s="20">
        <v>2688.7</v>
      </c>
      <c r="E49" s="20"/>
      <c r="F49" s="20">
        <v>222.8</v>
      </c>
      <c r="G49" s="20">
        <v>131.19999999999999</v>
      </c>
      <c r="H49" s="8">
        <f t="shared" si="4"/>
        <v>354</v>
      </c>
      <c r="I49" s="20">
        <v>256.3</v>
      </c>
      <c r="J49" s="20">
        <v>208.7</v>
      </c>
      <c r="K49" s="20">
        <v>208.7</v>
      </c>
      <c r="L49" s="5">
        <f t="shared" si="1"/>
        <v>673.7</v>
      </c>
      <c r="M49" s="20">
        <v>218.6</v>
      </c>
      <c r="N49" s="20">
        <v>240.5</v>
      </c>
      <c r="O49" s="20">
        <v>245</v>
      </c>
      <c r="P49" s="5">
        <f t="shared" si="2"/>
        <v>704.1</v>
      </c>
      <c r="Q49" s="20">
        <v>226</v>
      </c>
      <c r="R49" s="20">
        <v>226</v>
      </c>
      <c r="S49" s="20">
        <v>452.2</v>
      </c>
      <c r="T49" s="5">
        <f t="shared" si="3"/>
        <v>2636</v>
      </c>
    </row>
    <row r="50" spans="1:20" ht="27.75" customHeight="1" x14ac:dyDescent="0.25">
      <c r="A50" s="24" t="s">
        <v>81</v>
      </c>
      <c r="B50" s="25"/>
      <c r="C50" s="6" t="s">
        <v>82</v>
      </c>
      <c r="D50" s="20"/>
      <c r="E50" s="20"/>
      <c r="F50" s="20"/>
      <c r="G50" s="20"/>
      <c r="H50" s="8">
        <f t="shared" si="4"/>
        <v>0</v>
      </c>
      <c r="I50" s="20"/>
      <c r="J50" s="20"/>
      <c r="K50" s="20"/>
      <c r="L50" s="5">
        <f t="shared" si="1"/>
        <v>0</v>
      </c>
      <c r="M50" s="20"/>
      <c r="N50" s="20"/>
      <c r="O50" s="20"/>
      <c r="P50" s="5">
        <f t="shared" si="2"/>
        <v>0</v>
      </c>
      <c r="Q50" s="20"/>
      <c r="R50" s="20"/>
      <c r="S50" s="20"/>
      <c r="T50" s="5">
        <f t="shared" si="3"/>
        <v>0</v>
      </c>
    </row>
    <row r="51" spans="1:20" x14ac:dyDescent="0.25">
      <c r="A51" s="24" t="s">
        <v>83</v>
      </c>
      <c r="B51" s="25"/>
      <c r="C51" s="6" t="s">
        <v>84</v>
      </c>
      <c r="D51" s="20">
        <v>70308.5</v>
      </c>
      <c r="E51" s="20"/>
      <c r="F51" s="20">
        <v>6070</v>
      </c>
      <c r="G51" s="20">
        <v>5740.9</v>
      </c>
      <c r="H51" s="8">
        <f t="shared" si="4"/>
        <v>11810.9</v>
      </c>
      <c r="I51" s="20">
        <v>9543.7000000000007</v>
      </c>
      <c r="J51" s="20">
        <v>7492.9</v>
      </c>
      <c r="K51" s="20">
        <v>8411.6</v>
      </c>
      <c r="L51" s="5">
        <f t="shared" si="1"/>
        <v>25448.199999999997</v>
      </c>
      <c r="M51" s="20"/>
      <c r="N51" s="20"/>
      <c r="O51" s="20"/>
      <c r="P51" s="5">
        <f t="shared" si="2"/>
        <v>0</v>
      </c>
      <c r="Q51" s="20">
        <v>6812.5</v>
      </c>
      <c r="R51" s="20">
        <v>8654.7999999999993</v>
      </c>
      <c r="S51" s="20">
        <v>15036.7</v>
      </c>
      <c r="T51" s="5">
        <f t="shared" si="3"/>
        <v>67763.099999999991</v>
      </c>
    </row>
    <row r="52" spans="1:20" ht="17.25" customHeight="1" x14ac:dyDescent="0.25">
      <c r="A52" s="24" t="s">
        <v>85</v>
      </c>
      <c r="B52" s="25"/>
      <c r="C52" s="6" t="s">
        <v>86</v>
      </c>
      <c r="D52" s="20">
        <v>61650.6</v>
      </c>
      <c r="E52" s="20"/>
      <c r="F52" s="20">
        <v>3344.6</v>
      </c>
      <c r="G52" s="20">
        <v>1580.3</v>
      </c>
      <c r="H52" s="8">
        <f t="shared" si="4"/>
        <v>4924.8999999999996</v>
      </c>
      <c r="I52" s="20">
        <v>1837.3</v>
      </c>
      <c r="J52" s="20">
        <v>5842.6</v>
      </c>
      <c r="K52" s="20">
        <v>6421.7</v>
      </c>
      <c r="L52" s="5">
        <f t="shared" si="1"/>
        <v>14101.6</v>
      </c>
      <c r="M52" s="20"/>
      <c r="N52" s="20">
        <v>8471.7999999999993</v>
      </c>
      <c r="O52" s="20">
        <v>10527.7</v>
      </c>
      <c r="P52" s="5">
        <f t="shared" si="2"/>
        <v>18999.5</v>
      </c>
      <c r="Q52" s="20">
        <v>8449.6</v>
      </c>
      <c r="R52" s="20">
        <v>6382.3</v>
      </c>
      <c r="S52" s="20">
        <v>6622</v>
      </c>
      <c r="T52" s="5">
        <f t="shared" si="3"/>
        <v>59479.9</v>
      </c>
    </row>
    <row r="53" spans="1:20" ht="24" x14ac:dyDescent="0.25">
      <c r="A53" s="24" t="s">
        <v>87</v>
      </c>
      <c r="B53" s="25"/>
      <c r="C53" s="6" t="s">
        <v>88</v>
      </c>
      <c r="D53" s="20">
        <v>858.9</v>
      </c>
      <c r="E53" s="20">
        <v>13</v>
      </c>
      <c r="F53" s="20">
        <v>51.9</v>
      </c>
      <c r="G53" s="20">
        <v>51.5</v>
      </c>
      <c r="H53" s="8">
        <f t="shared" si="4"/>
        <v>116.4</v>
      </c>
      <c r="I53" s="20">
        <v>51.8</v>
      </c>
      <c r="J53" s="20">
        <v>67.599999999999994</v>
      </c>
      <c r="K53" s="20">
        <v>112.7</v>
      </c>
      <c r="L53" s="5">
        <f t="shared" si="1"/>
        <v>232.1</v>
      </c>
      <c r="M53" s="20">
        <v>65.7</v>
      </c>
      <c r="N53" s="20">
        <v>51.3</v>
      </c>
      <c r="O53" s="20">
        <v>8.5</v>
      </c>
      <c r="P53" s="5">
        <f t="shared" si="2"/>
        <v>125.5</v>
      </c>
      <c r="Q53" s="20">
        <v>38.9</v>
      </c>
      <c r="R53" s="20">
        <v>52.5</v>
      </c>
      <c r="S53" s="20">
        <v>154.5</v>
      </c>
      <c r="T53" s="5">
        <f t="shared" si="3"/>
        <v>719.9</v>
      </c>
    </row>
    <row r="54" spans="1:20" ht="17.25" customHeight="1" x14ac:dyDescent="0.25">
      <c r="A54" s="26" t="s">
        <v>89</v>
      </c>
      <c r="B54" s="26"/>
      <c r="C54" s="10" t="s">
        <v>15</v>
      </c>
      <c r="D54" s="8">
        <f t="shared" ref="D54:G54" si="36">D55+D56</f>
        <v>35275.5</v>
      </c>
      <c r="E54" s="8">
        <f t="shared" si="36"/>
        <v>926</v>
      </c>
      <c r="F54" s="8">
        <f t="shared" si="36"/>
        <v>2060.4</v>
      </c>
      <c r="G54" s="8">
        <f t="shared" si="36"/>
        <v>1640</v>
      </c>
      <c r="H54" s="8">
        <f t="shared" si="4"/>
        <v>4626.3999999999996</v>
      </c>
      <c r="I54" s="8">
        <f t="shared" ref="I54:K54" si="37">I55+I56</f>
        <v>1714.3</v>
      </c>
      <c r="J54" s="8">
        <f>J55+J56</f>
        <v>1936.8</v>
      </c>
      <c r="K54" s="8">
        <f t="shared" si="37"/>
        <v>2357.6999999999998</v>
      </c>
      <c r="L54" s="5">
        <f t="shared" si="1"/>
        <v>6008.7999999999993</v>
      </c>
      <c r="M54" s="5">
        <f>M55+M56</f>
        <v>526.70000000000005</v>
      </c>
      <c r="N54" s="5">
        <f t="shared" ref="N54:O54" si="38">N55+N56</f>
        <v>948.5</v>
      </c>
      <c r="O54" s="5">
        <f t="shared" si="38"/>
        <v>2359.4</v>
      </c>
      <c r="P54" s="5">
        <f t="shared" si="2"/>
        <v>3834.6000000000004</v>
      </c>
      <c r="Q54" s="5">
        <f>Q55+Q56</f>
        <v>2478.1000000000004</v>
      </c>
      <c r="R54" s="5">
        <f t="shared" ref="R54:S54" si="39">R55+R56</f>
        <v>2023.4</v>
      </c>
      <c r="S54" s="5">
        <f t="shared" si="39"/>
        <v>16191.199999999999</v>
      </c>
      <c r="T54" s="5">
        <f t="shared" si="3"/>
        <v>35162.5</v>
      </c>
    </row>
    <row r="55" spans="1:20" ht="17.25" customHeight="1" x14ac:dyDescent="0.25">
      <c r="A55" s="24" t="s">
        <v>90</v>
      </c>
      <c r="B55" s="25"/>
      <c r="C55" s="6" t="s">
        <v>91</v>
      </c>
      <c r="D55" s="20">
        <v>19189</v>
      </c>
      <c r="E55" s="20">
        <v>926</v>
      </c>
      <c r="F55" s="20">
        <v>1989.2</v>
      </c>
      <c r="G55" s="20">
        <v>1550</v>
      </c>
      <c r="H55" s="8">
        <f t="shared" si="4"/>
        <v>4465.2</v>
      </c>
      <c r="I55" s="20">
        <v>1603.3</v>
      </c>
      <c r="J55" s="20">
        <v>1848.8</v>
      </c>
      <c r="K55" s="20">
        <v>2270</v>
      </c>
      <c r="L55" s="5">
        <f t="shared" si="1"/>
        <v>5722.1</v>
      </c>
      <c r="M55" s="20">
        <v>292.7</v>
      </c>
      <c r="N55" s="20">
        <v>794</v>
      </c>
      <c r="O55" s="20">
        <v>1074</v>
      </c>
      <c r="P55" s="5">
        <f t="shared" si="2"/>
        <v>2160.6999999999998</v>
      </c>
      <c r="Q55" s="20">
        <v>2343.3000000000002</v>
      </c>
      <c r="R55" s="20">
        <v>1160.2</v>
      </c>
      <c r="S55" s="20">
        <v>3337.4</v>
      </c>
      <c r="T55" s="5">
        <f t="shared" si="3"/>
        <v>19188.900000000001</v>
      </c>
    </row>
    <row r="56" spans="1:20" ht="17.25" customHeight="1" x14ac:dyDescent="0.25">
      <c r="A56" s="24" t="s">
        <v>92</v>
      </c>
      <c r="B56" s="25"/>
      <c r="C56" s="6" t="s">
        <v>93</v>
      </c>
      <c r="D56" s="20">
        <v>16086.5</v>
      </c>
      <c r="E56" s="20"/>
      <c r="F56" s="20">
        <v>71.2</v>
      </c>
      <c r="G56" s="20">
        <v>90</v>
      </c>
      <c r="H56" s="8">
        <f t="shared" si="4"/>
        <v>161.19999999999999</v>
      </c>
      <c r="I56" s="20">
        <v>111</v>
      </c>
      <c r="J56" s="20">
        <v>88</v>
      </c>
      <c r="K56" s="20">
        <v>87.7</v>
      </c>
      <c r="L56" s="5">
        <f t="shared" si="1"/>
        <v>286.7</v>
      </c>
      <c r="M56" s="20">
        <v>234</v>
      </c>
      <c r="N56" s="20">
        <v>154.5</v>
      </c>
      <c r="O56" s="20">
        <v>1285.4000000000001</v>
      </c>
      <c r="P56" s="5">
        <f t="shared" si="2"/>
        <v>1673.9</v>
      </c>
      <c r="Q56" s="20">
        <v>134.80000000000001</v>
      </c>
      <c r="R56" s="20">
        <v>863.2</v>
      </c>
      <c r="S56" s="20">
        <v>12853.8</v>
      </c>
      <c r="T56" s="5">
        <f t="shared" si="3"/>
        <v>15973.599999999999</v>
      </c>
    </row>
    <row r="57" spans="1:20" s="18" customFormat="1" ht="25.9" customHeight="1" x14ac:dyDescent="0.25">
      <c r="A57" s="38" t="s">
        <v>114</v>
      </c>
      <c r="B57" s="39"/>
      <c r="C57" s="10" t="s">
        <v>117</v>
      </c>
      <c r="D57" s="17">
        <f>D58</f>
        <v>118.2</v>
      </c>
      <c r="E57" s="17">
        <f t="shared" ref="E57:S57" si="40">E58</f>
        <v>0</v>
      </c>
      <c r="F57" s="17">
        <f t="shared" si="40"/>
        <v>45</v>
      </c>
      <c r="G57" s="17">
        <f t="shared" si="40"/>
        <v>0</v>
      </c>
      <c r="H57" s="8">
        <f t="shared" si="4"/>
        <v>45</v>
      </c>
      <c r="I57" s="17">
        <f t="shared" si="40"/>
        <v>23.6</v>
      </c>
      <c r="J57" s="17">
        <f t="shared" si="40"/>
        <v>24.3</v>
      </c>
      <c r="K57" s="17">
        <f t="shared" si="40"/>
        <v>0</v>
      </c>
      <c r="L57" s="5">
        <f t="shared" si="1"/>
        <v>47.900000000000006</v>
      </c>
      <c r="M57" s="17">
        <f t="shared" si="40"/>
        <v>0</v>
      </c>
      <c r="N57" s="17">
        <f t="shared" si="40"/>
        <v>6.64</v>
      </c>
      <c r="O57" s="17">
        <f t="shared" si="40"/>
        <v>0</v>
      </c>
      <c r="P57" s="5">
        <f t="shared" si="2"/>
        <v>6.64</v>
      </c>
      <c r="Q57" s="17">
        <f t="shared" si="40"/>
        <v>0</v>
      </c>
      <c r="R57" s="17">
        <f t="shared" si="40"/>
        <v>0</v>
      </c>
      <c r="S57" s="17">
        <f t="shared" si="40"/>
        <v>0</v>
      </c>
      <c r="T57" s="5">
        <f t="shared" si="3"/>
        <v>99.54</v>
      </c>
    </row>
    <row r="58" spans="1:20" ht="37.9" customHeight="1" x14ac:dyDescent="0.25">
      <c r="A58" s="24" t="s">
        <v>115</v>
      </c>
      <c r="B58" s="27"/>
      <c r="C58" s="6" t="s">
        <v>116</v>
      </c>
      <c r="D58" s="20">
        <v>118.2</v>
      </c>
      <c r="E58" s="15"/>
      <c r="F58" s="15">
        <v>45</v>
      </c>
      <c r="G58" s="15"/>
      <c r="H58" s="8">
        <f t="shared" si="4"/>
        <v>45</v>
      </c>
      <c r="I58" s="15">
        <v>23.6</v>
      </c>
      <c r="J58" s="15">
        <v>24.3</v>
      </c>
      <c r="K58" s="15"/>
      <c r="L58" s="5">
        <f t="shared" si="1"/>
        <v>47.900000000000006</v>
      </c>
      <c r="M58" s="15"/>
      <c r="N58" s="15">
        <v>6.64</v>
      </c>
      <c r="O58" s="15"/>
      <c r="P58" s="5">
        <f t="shared" si="2"/>
        <v>6.64</v>
      </c>
      <c r="Q58" s="15"/>
      <c r="R58" s="20"/>
      <c r="S58" s="16"/>
      <c r="T58" s="5">
        <f t="shared" si="3"/>
        <v>99.54</v>
      </c>
    </row>
    <row r="59" spans="1:20" ht="17.25" customHeight="1" x14ac:dyDescent="0.25">
      <c r="A59" s="26" t="s">
        <v>94</v>
      </c>
      <c r="B59" s="26"/>
      <c r="C59" s="10" t="s">
        <v>11</v>
      </c>
      <c r="D59" s="8">
        <f>D60+D61</f>
        <v>112077.59999999999</v>
      </c>
      <c r="E59" s="8">
        <f t="shared" ref="E59:G59" si="41">E60+E61</f>
        <v>7274</v>
      </c>
      <c r="F59" s="8">
        <f t="shared" si="41"/>
        <v>10690.099999999999</v>
      </c>
      <c r="G59" s="8">
        <f t="shared" si="41"/>
        <v>7482.2</v>
      </c>
      <c r="H59" s="8">
        <f t="shared" si="4"/>
        <v>25446.3</v>
      </c>
      <c r="I59" s="8">
        <f t="shared" ref="I59:K59" si="42">I60+I61</f>
        <v>11682.9</v>
      </c>
      <c r="J59" s="8">
        <f t="shared" si="42"/>
        <v>4641</v>
      </c>
      <c r="K59" s="8">
        <f t="shared" si="42"/>
        <v>13385.099999999999</v>
      </c>
      <c r="L59" s="5">
        <f t="shared" si="1"/>
        <v>29709</v>
      </c>
      <c r="M59" s="5">
        <f>M60+M61</f>
        <v>8076.5999999999995</v>
      </c>
      <c r="N59" s="5">
        <f t="shared" ref="N59:O59" si="43">N60+N61</f>
        <v>8981.5999999999985</v>
      </c>
      <c r="O59" s="5">
        <f t="shared" si="43"/>
        <v>9001.7999999999993</v>
      </c>
      <c r="P59" s="5">
        <f t="shared" si="2"/>
        <v>26059.999999999996</v>
      </c>
      <c r="Q59" s="5">
        <f>Q60+Q61</f>
        <v>13230.5</v>
      </c>
      <c r="R59" s="5">
        <f t="shared" ref="R59:S59" si="44">R60+R61</f>
        <v>7999.4</v>
      </c>
      <c r="S59" s="5">
        <f t="shared" si="44"/>
        <v>8769.5</v>
      </c>
      <c r="T59" s="5">
        <f t="shared" si="3"/>
        <v>111214.7</v>
      </c>
    </row>
    <row r="60" spans="1:20" ht="24" x14ac:dyDescent="0.25">
      <c r="A60" s="24" t="s">
        <v>95</v>
      </c>
      <c r="B60" s="25"/>
      <c r="C60" s="6" t="s">
        <v>96</v>
      </c>
      <c r="D60" s="20">
        <v>41078.699999999997</v>
      </c>
      <c r="E60" s="20">
        <v>3423.2</v>
      </c>
      <c r="F60" s="20">
        <v>3423.2</v>
      </c>
      <c r="G60" s="20">
        <v>3423.2</v>
      </c>
      <c r="H60" s="8">
        <f t="shared" si="4"/>
        <v>10269.599999999999</v>
      </c>
      <c r="I60" s="20">
        <v>3773.2</v>
      </c>
      <c r="J60" s="20">
        <v>3073</v>
      </c>
      <c r="K60" s="20">
        <v>3423.2</v>
      </c>
      <c r="L60" s="5">
        <f t="shared" si="1"/>
        <v>10269.4</v>
      </c>
      <c r="M60" s="20">
        <v>3423.2</v>
      </c>
      <c r="N60" s="20">
        <v>3423.2</v>
      </c>
      <c r="O60" s="20">
        <v>3423.2</v>
      </c>
      <c r="P60" s="5">
        <f t="shared" si="2"/>
        <v>10269.599999999999</v>
      </c>
      <c r="Q60" s="20">
        <v>3423.2</v>
      </c>
      <c r="R60" s="20">
        <v>3423.2</v>
      </c>
      <c r="S60" s="20">
        <v>3423.5</v>
      </c>
      <c r="T60" s="5">
        <f t="shared" si="3"/>
        <v>41078.499999999993</v>
      </c>
    </row>
    <row r="61" spans="1:20" x14ac:dyDescent="0.25">
      <c r="A61" s="24" t="s">
        <v>97</v>
      </c>
      <c r="B61" s="25"/>
      <c r="C61" s="6" t="s">
        <v>98</v>
      </c>
      <c r="D61" s="20">
        <v>70998.899999999994</v>
      </c>
      <c r="E61" s="20">
        <v>3850.8</v>
      </c>
      <c r="F61" s="20">
        <v>7266.9</v>
      </c>
      <c r="G61" s="20">
        <v>4059</v>
      </c>
      <c r="H61" s="8">
        <f t="shared" si="4"/>
        <v>15176.7</v>
      </c>
      <c r="I61" s="20">
        <v>7909.7</v>
      </c>
      <c r="J61" s="20">
        <v>1568</v>
      </c>
      <c r="K61" s="20">
        <v>9961.9</v>
      </c>
      <c r="L61" s="5">
        <f t="shared" si="1"/>
        <v>19439.599999999999</v>
      </c>
      <c r="M61" s="20">
        <v>4653.3999999999996</v>
      </c>
      <c r="N61" s="20">
        <v>5558.4</v>
      </c>
      <c r="O61" s="20">
        <v>5578.6</v>
      </c>
      <c r="P61" s="5">
        <f t="shared" si="2"/>
        <v>15790.4</v>
      </c>
      <c r="Q61" s="20">
        <v>9807.2999999999993</v>
      </c>
      <c r="R61" s="20">
        <v>4576.2</v>
      </c>
      <c r="S61" s="20">
        <v>5346</v>
      </c>
      <c r="T61" s="5">
        <f t="shared" si="3"/>
        <v>70136.2</v>
      </c>
    </row>
    <row r="62" spans="1:20" x14ac:dyDescent="0.25">
      <c r="A62" s="11" t="s">
        <v>99</v>
      </c>
      <c r="B62" s="11"/>
      <c r="C62" s="11"/>
      <c r="D62" s="12">
        <f>D9+D18+D20+D24+D30+D35+D37+D43+D46+D48+D54+D59+D57</f>
        <v>2294551.4</v>
      </c>
      <c r="E62" s="12">
        <f t="shared" ref="E62:S62" si="45">E9+E18+E20+E24+E30+E35+E37+E43+E46+E48+E54+E59+E57</f>
        <v>40083.299999999996</v>
      </c>
      <c r="F62" s="12">
        <f t="shared" si="45"/>
        <v>157804.9</v>
      </c>
      <c r="G62" s="12">
        <f t="shared" si="45"/>
        <v>184814.6</v>
      </c>
      <c r="H62" s="12">
        <f t="shared" si="45"/>
        <v>382702.80000000005</v>
      </c>
      <c r="I62" s="12">
        <f t="shared" si="45"/>
        <v>171610.8</v>
      </c>
      <c r="J62" s="12">
        <f t="shared" si="45"/>
        <v>191829.4</v>
      </c>
      <c r="K62" s="12">
        <f>K9+K18+K20+K24+K30+K35+K37+K43+K46+K48+K54+K59+K57</f>
        <v>252230.40000000005</v>
      </c>
      <c r="L62" s="12">
        <f t="shared" si="45"/>
        <v>615670.60000000009</v>
      </c>
      <c r="M62" s="12">
        <f t="shared" si="45"/>
        <v>138390.70000000001</v>
      </c>
      <c r="N62" s="12">
        <f t="shared" si="45"/>
        <v>147302.44000000003</v>
      </c>
      <c r="O62" s="12">
        <f t="shared" si="45"/>
        <v>172942.4</v>
      </c>
      <c r="P62" s="12">
        <f t="shared" si="45"/>
        <v>458635.53999999992</v>
      </c>
      <c r="Q62" s="12">
        <f t="shared" si="45"/>
        <v>197238.8</v>
      </c>
      <c r="R62" s="12">
        <f t="shared" si="45"/>
        <v>190207.6</v>
      </c>
      <c r="S62" s="12">
        <f t="shared" si="45"/>
        <v>367857.30000000005</v>
      </c>
      <c r="T62" s="5">
        <f t="shared" si="3"/>
        <v>2212312.64</v>
      </c>
    </row>
  </sheetData>
  <mergeCells count="62">
    <mergeCell ref="A57:B57"/>
    <mergeCell ref="A58:B58"/>
    <mergeCell ref="A23:B23"/>
    <mergeCell ref="A22:B22"/>
    <mergeCell ref="A33:B33"/>
    <mergeCell ref="A26:B26"/>
    <mergeCell ref="A31:B31"/>
    <mergeCell ref="A32:B32"/>
    <mergeCell ref="A34:B34"/>
    <mergeCell ref="A35:B35"/>
    <mergeCell ref="A36:B36"/>
    <mergeCell ref="A40:B40"/>
    <mergeCell ref="E7:T7"/>
    <mergeCell ref="A59:B59"/>
    <mergeCell ref="A38:B38"/>
    <mergeCell ref="A39:B39"/>
    <mergeCell ref="A41:B41"/>
    <mergeCell ref="A42:B42"/>
    <mergeCell ref="A43:B43"/>
    <mergeCell ref="A44:B44"/>
    <mergeCell ref="D7:D8"/>
    <mergeCell ref="A37:B37"/>
    <mergeCell ref="A24:B24"/>
    <mergeCell ref="A25:B25"/>
    <mergeCell ref="A27:B27"/>
    <mergeCell ref="A28:B28"/>
    <mergeCell ref="A29:B29"/>
    <mergeCell ref="A30:B30"/>
    <mergeCell ref="A60:B60"/>
    <mergeCell ref="A61:B61"/>
    <mergeCell ref="A7:B8"/>
    <mergeCell ref="C7:C8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21:B21"/>
    <mergeCell ref="A9:B9"/>
    <mergeCell ref="A10:B10"/>
    <mergeCell ref="A11:B11"/>
    <mergeCell ref="A12:B12"/>
    <mergeCell ref="A14:B14"/>
    <mergeCell ref="A20:B20"/>
    <mergeCell ref="A13:B13"/>
    <mergeCell ref="A16:B16"/>
    <mergeCell ref="A17:B17"/>
    <mergeCell ref="A18:B18"/>
    <mergeCell ref="A19:B19"/>
    <mergeCell ref="A15:B15"/>
    <mergeCell ref="B2:H2"/>
    <mergeCell ref="A3:J3"/>
    <mergeCell ref="A4:I4"/>
    <mergeCell ref="A5:I5"/>
    <mergeCell ref="A6:I6"/>
  </mergeCells>
  <pageMargins left="0.66" right="0.43" top="0.47244094488188981" bottom="0.3937007874015748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2023-03-23T07:15:57Z</dcterms:modified>
</cp:coreProperties>
</file>