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ubpreg\Pochta\Budget\Исполнение (депутатам)\2022 год\2 кв 2022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5251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E55" i="1"/>
  <c r="E56" i="1"/>
  <c r="E59" i="1"/>
  <c r="E60" i="1"/>
  <c r="E61" i="1"/>
  <c r="E62" i="1"/>
  <c r="E63" i="1"/>
  <c r="E64" i="1"/>
  <c r="E65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90" i="1"/>
  <c r="E91" i="1"/>
  <c r="E92" i="1"/>
  <c r="E93" i="1"/>
  <c r="E94" i="1"/>
  <c r="E95" i="1"/>
  <c r="E97" i="1"/>
  <c r="E98" i="1"/>
  <c r="E99" i="1"/>
  <c r="E100" i="1"/>
  <c r="E101" i="1"/>
  <c r="E104" i="1"/>
  <c r="E105" i="1"/>
  <c r="E106" i="1"/>
  <c r="E107" i="1"/>
  <c r="E108" i="1"/>
  <c r="E109" i="1"/>
  <c r="E110" i="1"/>
  <c r="E112" i="1"/>
  <c r="E115" i="1"/>
  <c r="E118" i="1"/>
  <c r="E119" i="1"/>
  <c r="E120" i="1"/>
  <c r="E122" i="1"/>
  <c r="E124" i="1"/>
  <c r="E125" i="1"/>
  <c r="E126" i="1"/>
  <c r="E127" i="1"/>
  <c r="E128" i="1"/>
  <c r="E129" i="1"/>
  <c r="E130" i="1"/>
  <c r="E131" i="1"/>
  <c r="E132" i="1"/>
  <c r="E135" i="1"/>
  <c r="E136" i="1"/>
  <c r="E137" i="1"/>
  <c r="E138" i="1"/>
  <c r="E139" i="1"/>
  <c r="E140" i="1"/>
  <c r="E141" i="1"/>
  <c r="E142" i="1"/>
  <c r="E143" i="1"/>
  <c r="E144" i="1"/>
  <c r="E147" i="1"/>
  <c r="E148" i="1"/>
  <c r="E151" i="1"/>
  <c r="E152" i="1"/>
  <c r="E153" i="1"/>
  <c r="E154" i="1"/>
  <c r="E155" i="1"/>
  <c r="E156" i="1"/>
  <c r="E157" i="1"/>
  <c r="E158" i="1"/>
  <c r="E159" i="1"/>
  <c r="E160" i="1"/>
  <c r="E163" i="1"/>
  <c r="E165" i="1"/>
  <c r="E167" i="1"/>
  <c r="E170" i="1"/>
  <c r="E171" i="1"/>
  <c r="E172" i="1"/>
  <c r="E173" i="1"/>
  <c r="E175" i="1"/>
  <c r="E177" i="1"/>
  <c r="E178" i="1"/>
  <c r="E179" i="1"/>
  <c r="E181" i="1"/>
  <c r="E182" i="1"/>
  <c r="E185" i="1"/>
  <c r="E187" i="1"/>
  <c r="E188" i="1"/>
  <c r="E189" i="1"/>
  <c r="E192" i="1"/>
  <c r="E193" i="1"/>
  <c r="E194" i="1"/>
  <c r="E195" i="1"/>
  <c r="E196" i="1"/>
  <c r="E197" i="1"/>
  <c r="E198" i="1"/>
  <c r="E199" i="1"/>
  <c r="E201" i="1"/>
  <c r="E202" i="1"/>
  <c r="E203" i="1"/>
  <c r="E204" i="1"/>
  <c r="E206" i="1"/>
  <c r="E207" i="1"/>
  <c r="E208" i="1"/>
  <c r="E209" i="1"/>
  <c r="E210" i="1"/>
  <c r="E213" i="1"/>
  <c r="E214" i="1"/>
  <c r="E216" i="1"/>
  <c r="E217" i="1"/>
  <c r="E218" i="1"/>
  <c r="E220" i="1"/>
  <c r="E222" i="1"/>
  <c r="E10" i="1"/>
  <c r="D200" i="1"/>
  <c r="C200" i="1"/>
  <c r="D191" i="1"/>
  <c r="C191" i="1"/>
  <c r="D186" i="1"/>
  <c r="E186" i="1" s="1"/>
  <c r="C186" i="1"/>
  <c r="D184" i="1"/>
  <c r="C184" i="1"/>
  <c r="E184" i="1" s="1"/>
  <c r="D180" i="1"/>
  <c r="C180" i="1"/>
  <c r="D176" i="1"/>
  <c r="C176" i="1"/>
  <c r="D174" i="1"/>
  <c r="C174" i="1"/>
  <c r="D169" i="1"/>
  <c r="C169" i="1"/>
  <c r="C168" i="1" s="1"/>
  <c r="D166" i="1"/>
  <c r="E166" i="1" s="1"/>
  <c r="C166" i="1"/>
  <c r="D164" i="1"/>
  <c r="C164" i="1"/>
  <c r="E164" i="1" s="1"/>
  <c r="D162" i="1"/>
  <c r="D161" i="1" s="1"/>
  <c r="C162" i="1"/>
  <c r="D158" i="1"/>
  <c r="C158" i="1"/>
  <c r="D150" i="1"/>
  <c r="D149" i="1" s="1"/>
  <c r="C150" i="1"/>
  <c r="D146" i="1"/>
  <c r="D145" i="1" s="1"/>
  <c r="C146" i="1"/>
  <c r="C145" i="1" s="1"/>
  <c r="D133" i="1"/>
  <c r="D134" i="1"/>
  <c r="C134" i="1"/>
  <c r="E134" i="1" s="1"/>
  <c r="D116" i="1"/>
  <c r="D123" i="1"/>
  <c r="C123" i="1"/>
  <c r="D121" i="1"/>
  <c r="C121" i="1"/>
  <c r="D117" i="1"/>
  <c r="E117" i="1" s="1"/>
  <c r="C117" i="1"/>
  <c r="D114" i="1"/>
  <c r="D113" i="1" s="1"/>
  <c r="C114" i="1"/>
  <c r="D111" i="1"/>
  <c r="C111" i="1"/>
  <c r="E111" i="1" s="1"/>
  <c r="D103" i="1"/>
  <c r="E103" i="1" s="1"/>
  <c r="C103" i="1"/>
  <c r="D96" i="1"/>
  <c r="C96" i="1"/>
  <c r="D89" i="1"/>
  <c r="E89" i="1" s="1"/>
  <c r="C89" i="1"/>
  <c r="D66" i="1"/>
  <c r="C66" i="1"/>
  <c r="E66" i="1" s="1"/>
  <c r="D58" i="1"/>
  <c r="D57" i="1" s="1"/>
  <c r="C58" i="1"/>
  <c r="D47" i="1"/>
  <c r="C47" i="1"/>
  <c r="E47" i="1" s="1"/>
  <c r="D22" i="1"/>
  <c r="D8" i="1" s="1"/>
  <c r="C22" i="1"/>
  <c r="D9" i="1"/>
  <c r="C9" i="1"/>
  <c r="C8" i="1" s="1"/>
  <c r="D205" i="1"/>
  <c r="E205" i="1" s="1"/>
  <c r="C205" i="1"/>
  <c r="D212" i="1"/>
  <c r="C212" i="1"/>
  <c r="D215" i="1"/>
  <c r="C215" i="1"/>
  <c r="D219" i="1"/>
  <c r="C219" i="1"/>
  <c r="D221" i="1"/>
  <c r="E221" i="1" s="1"/>
  <c r="C221" i="1"/>
  <c r="E22" i="1" l="1"/>
  <c r="E121" i="1"/>
  <c r="C190" i="1"/>
  <c r="E162" i="1"/>
  <c r="E219" i="1"/>
  <c r="E212" i="1"/>
  <c r="E9" i="1"/>
  <c r="E96" i="1"/>
  <c r="C116" i="1"/>
  <c r="E116" i="1" s="1"/>
  <c r="E123" i="1"/>
  <c r="D168" i="1"/>
  <c r="E168" i="1" s="1"/>
  <c r="E176" i="1"/>
  <c r="D183" i="1"/>
  <c r="E191" i="1"/>
  <c r="E215" i="1"/>
  <c r="E58" i="1"/>
  <c r="C102" i="1"/>
  <c r="E114" i="1"/>
  <c r="E150" i="1"/>
  <c r="E174" i="1"/>
  <c r="E180" i="1"/>
  <c r="E200" i="1"/>
  <c r="E8" i="1"/>
  <c r="E145" i="1"/>
  <c r="E113" i="1"/>
  <c r="D102" i="1"/>
  <c r="D190" i="1"/>
  <c r="C113" i="1"/>
  <c r="C133" i="1"/>
  <c r="E133" i="1" s="1"/>
  <c r="D211" i="1"/>
  <c r="E169" i="1"/>
  <c r="C211" i="1"/>
  <c r="C57" i="1"/>
  <c r="C223" i="1" s="1"/>
  <c r="C149" i="1"/>
  <c r="E149" i="1" s="1"/>
  <c r="C161" i="1"/>
  <c r="E161" i="1" s="1"/>
  <c r="C183" i="1"/>
  <c r="E183" i="1" s="1"/>
  <c r="E146" i="1"/>
  <c r="E190" i="1" l="1"/>
  <c r="E211" i="1"/>
  <c r="E102" i="1"/>
  <c r="D223" i="1"/>
  <c r="E223" i="1" s="1"/>
  <c r="E57" i="1"/>
</calcChain>
</file>

<file path=xl/sharedStrings.xml><?xml version="1.0" encoding="utf-8"?>
<sst xmlns="http://schemas.openxmlformats.org/spreadsheetml/2006/main" count="442" uniqueCount="438">
  <si>
    <t>руб.</t>
  </si>
  <si>
    <t>Наименование КЦСР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</si>
  <si>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</si>
  <si>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</si>
  <si>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</si>
  <si>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</si>
  <si>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</si>
  <si>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</si>
  <si>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Осуществление авторского надзора и строительного контроля при проведении работ по устранению аварийной ситуации в здании МБДОУ Емельяновский детский сад "Радуга", расположенный по адресу пгт Емельяново, ул. Веселая Гора, 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</si>
  <si>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Капитальный ремонт здания МБДОУ Емельяновский детский сад "Радуга", расположенный по адресу пгт Емельяново, ул.Веселая Гора, д.9, в рамках подпрограммы "Развитие дошкольного образования детей" муниципальной программы "Развитие образования Емельяновского района"</t>
  </si>
  <si>
    <t>Устранение аварийной ситуации на объекте МБДОУ Емельяновский детский сад "Радуга", расположенный по адресу пгт Емельяново, ул. Веселая Гора,д.9,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</si>
  <si>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Выполнение работ по ремонту здания МБОУ Каменноярский детский садв рамках подпрограммы "Развитие дошкольного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</si>
  <si>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бюджета, в рамках подпрограммы "Развитие дошкольного образования детей" муниципальной программы "Развитие образования Емельяновского района"</t>
  </si>
  <si>
    <t>Создание комфортных условий для пребывания детей в дошкольных образовательных организациях, осуществляемых за счет средств полученных за содействие развитию налогового потенциала, в рамках подпрограммы "Развитие дошкольного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</si>
  <si>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</si>
  <si>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</si>
  <si>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</si>
  <si>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общего и дополнительного образования детей» муниципальной программы «Развитие образования Емельяновского района»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</si>
  <si>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</si>
  <si>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</si>
  <si>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</si>
  <si>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</si>
  <si>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</si>
  <si>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</si>
  <si>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Демонтаж дымовой трубы котельной, расположенный по адресу пгт Емельяново, ул. Московская ,371А (МБОУ Емельяновская СОШ №2), за счет средств резервного фонда администрации района,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</si>
  <si>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</si>
  <si>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</si>
  <si>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</si>
  <si>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</si>
  <si>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Устранение аварийной ситуации и проведение капитального ремонта здания МБОУ Емельяновская СОШ №2,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</si>
  <si>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</si>
  <si>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экспертной оценки инженерно-геодезических изысканий, инженерно-геологичских изысканий, заключения по результатам обследования технического состояния строительных конструкций по адресу:Красноярский край, Емельяновский район, пгт Емельяново, ул. Московская,д.371"в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</si>
  <si>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Обследование технического состояния строительных конструкций здания МБОУ Зеледеевская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</si>
  <si>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</si>
  <si>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</si>
  <si>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</si>
  <si>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</si>
  <si>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Средства на повышение размеров оплаты труда работников бюджетной сферы с 1 июля 2022 года на 8,6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</si>
  <si>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</si>
  <si>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</si>
  <si>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</si>
  <si>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</si>
  <si>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</si>
  <si>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</si>
  <si>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</si>
  <si>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</si>
  <si>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</si>
  <si>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</si>
  <si>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</si>
  <si>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</si>
  <si>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</si>
  <si>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Средства на повышение размеров оплаты труда отддельных категорий работников бюджетной сферы с 1 июля 2022 года на 8,6 процента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</si>
  <si>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</si>
  <si>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</si>
  <si>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</si>
  <si>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</si>
  <si>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</si>
  <si>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</si>
  <si>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</si>
  <si>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</si>
  <si>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</si>
  <si>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</si>
  <si>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</si>
  <si>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</si>
  <si>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</si>
  <si>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</si>
  <si>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</si>
  <si>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</si>
  <si>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в рамках подпрограммы "Поддержка народного творчества"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</si>
  <si>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</si>
  <si>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работников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</si>
  <si>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</si>
  <si>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Субсидии для постоянно 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молодежи,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</si>
  <si>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</si>
  <si>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</si>
  <si>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</si>
  <si>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</si>
  <si>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</si>
  <si>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2022года на 8,6 процента в рамках подпрограммы "Развитие архивного дела в Емельяновском районе " муниципальной программы "Развитие культуры и туризма Емельяновского района 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</si>
  <si>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</si>
  <si>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</si>
  <si>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</si>
  <si>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</si>
  <si>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подпрограммы"Вовлечение молодежи Емельяновского района в социальную практику" муниципальной программы "Молодежь Емельяновского района в XXI веке"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</si>
  <si>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</si>
  <si>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</si>
  <si>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</si>
  <si>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</si>
  <si>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</si>
  <si>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</si>
  <si>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</si>
  <si>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</si>
  <si>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</si>
  <si>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</si>
  <si>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</si>
  <si>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Средства на повышение размеров оплаты труда отдельным категориям работников бюджетной сферы с 1июля 2022 года на 8,6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</si>
  <si>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</si>
  <si>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</si>
  <si>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</si>
  <si>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</si>
  <si>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</si>
  <si>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</si>
  <si>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Нераспределенный остаток средств, полученных за 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</si>
  <si>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Повышение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</si>
  <si>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Средства на повышение размеров оплаты труда отдельным категориям работников бюджетной сферы с 1 июля 2022 года на 8,6процента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</si>
  <si>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</si>
  <si>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</si>
  <si>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</si>
  <si>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 "</t>
  </si>
  <si>
    <t>Осуществление технического надзора и юридического сопровождения при выполнении работ на устройство плоскостных спортивных сооруженийв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</si>
  <si>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</si>
  <si>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Реализация мероприятий предусмотренных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 , за счет средств краевого бюджета,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</si>
  <si>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</si>
  <si>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</si>
  <si>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</si>
  <si>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</si>
  <si>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</si>
  <si>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</si>
  <si>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</si>
  <si>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и дачным некоммерческим товариществам, за счет средств дорожного фонда Емельяновского района,в рамках подпрограммы "Дороги Емельяновского района" муниципальной программы "Развитие транспорта в Емельяновском районе"</t>
  </si>
  <si>
    <t>Содержание автомобильных дорог общего пользования местного значения,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</si>
  <si>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</si>
  <si>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</si>
  <si>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</si>
  <si>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</si>
  <si>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</si>
  <si>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Строительство, и (или) реконструкция,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водоснабжения, в рамках подпрограммы "Поддержка садоводства, огородничества и дачного хозяйства" муниципальной программы "Развитие сельского хозяйства в Емельяновском районе"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</si>
  <si>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</si>
  <si>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</si>
  <si>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</si>
  <si>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отдельных полномочий поселений по разработке проектов краткосрочных планов капитального ремонта общего имущества в многоквартирных домах на 2020-2022гг. и их утверждение,в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</si>
  <si>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</si>
  <si>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Выполнение проектных работ по разработке проектной зоны санитарной охраны насосной станции второго подъема, расположенной по адресу: г. Красноярск, ул. Норильская, находящейся в собственности муниципального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</si>
  <si>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</si>
  <si>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</si>
  <si>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и восстановление воинских захоронений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</si>
  <si>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</si>
  <si>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края"- 1 этап,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</si>
  <si>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дороги-1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</si>
  <si>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</si>
  <si>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</si>
  <si>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</si>
  <si>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</si>
  <si>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</si>
  <si>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</si>
  <si>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организации деятельности МУП ЕЭС (оплата директору и бухгалтеру), а также программы 1С предприятие,в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</si>
  <si>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Обследование технического состояния конструктивных элементов зданий и систем инженерного обеспечениянежилых зданий, 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</si>
  <si>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Разработка проектной и рабочей документации на снос объектов капитального строительствав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</si>
  <si>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</si>
  <si>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</si>
  <si>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</si>
  <si>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</si>
  <si>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Средства на повышение размеров оплаты труда отдельных категорий работников бюджетной сферы с 1 июля 2022 года на 8,6 процента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</si>
  <si>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</si>
  <si>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</si>
  <si>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</si>
  <si>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Реализация мероприятий за счет средств полученных за 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</si>
  <si>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</si>
  <si>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</si>
  <si>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</si>
  <si>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</si>
  <si>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</si>
  <si>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</si>
  <si>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</si>
  <si>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</si>
  <si>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% исполнения</t>
  </si>
  <si>
    <t>План на 2022 год</t>
  </si>
  <si>
    <t>Исполнено за 1 полугодие 2022 года</t>
  </si>
  <si>
    <t>№ п/п</t>
  </si>
  <si>
    <t>1.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</si>
  <si>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</si>
  <si>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</si>
  <si>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</si>
  <si>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</si>
  <si>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Повышение размеров оплаты труда отдельным категориям работников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</si>
  <si>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</si>
  <si>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</si>
  <si>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</si>
  <si>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</si>
  <si>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</si>
  <si>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</si>
  <si>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</si>
  <si>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Средства на повышение размеров оплаты труда отдельным категориям работников бюджетной сферы с 1июля 2022 года на 8,6 процента в рамках подпрограммы "Сохранение культурного наследия" муниципальной программы "Развитие культуры и туризма Емельяновского района"</t>
  </si>
  <si>
    <t>2.2</t>
  </si>
  <si>
    <t>подпрограмма "Поддержка народного творчества"</t>
  </si>
  <si>
    <t>подпрограмма "Обеспечение условий реализации муниципальной программы и прочие мероприятия"</t>
  </si>
  <si>
    <t>2.3</t>
  </si>
  <si>
    <t>Повышение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</si>
  <si>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</si>
  <si>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</si>
  <si>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</si>
  <si>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</si>
  <si>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</si>
  <si>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</si>
  <si>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</si>
  <si>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</si>
  <si>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</si>
  <si>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«Молодежь Емельяновского района в ХХI веке»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</si>
  <si>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</si>
  <si>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</si>
  <si>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</si>
  <si>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</si>
  <si>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</si>
  <si>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</si>
  <si>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</si>
  <si>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</si>
  <si>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</si>
  <si>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подпрограмма "Управление муниципальным долгом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</si>
  <si>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</si>
  <si>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</si>
  <si>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</si>
  <si>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</si>
  <si>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</si>
  <si>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</si>
  <si>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</si>
  <si>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</si>
  <si>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</si>
  <si>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</si>
  <si>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</si>
  <si>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</si>
  <si>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</si>
  <si>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</si>
  <si>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</si>
  <si>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</si>
  <si>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</si>
  <si>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</si>
  <si>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</si>
  <si>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</si>
  <si>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</si>
  <si>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9.3</t>
  </si>
  <si>
    <t>подпрограмма "Поддержка садоводства, огородничества и дачного хозяйства"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</si>
  <si>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</si>
  <si>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</si>
  <si>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</si>
  <si>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</si>
  <si>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</si>
  <si>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</si>
  <si>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</si>
  <si>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</si>
  <si>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</si>
  <si>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</si>
  <si>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</si>
  <si>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</si>
  <si>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</si>
  <si>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</si>
  <si>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11.2</t>
  </si>
  <si>
    <t>подпрограмма "Создание условий для обеспечения доступным и комфортным жильем граждан проживающих на территории Емельяновского района"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</si>
  <si>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</si>
  <si>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</si>
  <si>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</si>
  <si>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</si>
  <si>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</si>
  <si>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</si>
  <si>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</si>
  <si>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</si>
  <si>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</si>
  <si>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</si>
  <si>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</si>
  <si>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</si>
  <si>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</si>
  <si>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</si>
  <si>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</si>
  <si>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</si>
  <si>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</si>
  <si>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</si>
  <si>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</si>
  <si>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</si>
  <si>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</si>
  <si>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</si>
  <si>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</si>
  <si>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</si>
  <si>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</si>
  <si>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</si>
  <si>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</si>
  <si>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</si>
  <si>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</si>
  <si>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</si>
  <si>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</si>
  <si>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</si>
  <si>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</si>
  <si>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</si>
  <si>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</si>
  <si>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</si>
  <si>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</si>
  <si>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</si>
  <si>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</si>
  <si>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</si>
  <si>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</si>
  <si>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</si>
  <si>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</si>
  <si>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</si>
  <si>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</si>
  <si>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</si>
  <si>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</si>
  <si>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</si>
  <si>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</si>
  <si>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</si>
  <si>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</si>
  <si>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</si>
  <si>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</si>
  <si>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</si>
  <si>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</si>
  <si>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</si>
  <si>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</si>
  <si>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</si>
  <si>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</si>
  <si>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</si>
  <si>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</si>
  <si>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</si>
  <si>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</si>
  <si>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</si>
  <si>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</si>
  <si>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</si>
  <si>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</si>
  <si>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</si>
  <si>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</si>
  <si>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</si>
  <si>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</si>
  <si>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</si>
  <si>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</si>
  <si>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</si>
  <si>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</si>
  <si>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</si>
  <si>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</si>
  <si>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</si>
  <si>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</si>
  <si>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</si>
  <si>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</si>
  <si>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</si>
  <si>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</si>
  <si>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</si>
  <si>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</si>
  <si>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</si>
  <si>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</si>
  <si>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</si>
  <si>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</si>
  <si>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</si>
  <si>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</si>
  <si>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2.3.1</t>
  </si>
  <si>
    <t>2.3.2</t>
  </si>
  <si>
    <t>2.3.3</t>
  </si>
  <si>
    <t>2.3.4</t>
  </si>
  <si>
    <t>2.3.5</t>
  </si>
  <si>
    <t>2.3.6</t>
  </si>
  <si>
    <t>2.4.1</t>
  </si>
  <si>
    <t>2.4.2</t>
  </si>
  <si>
    <t>2.4.3</t>
  </si>
  <si>
    <t>2.4.4</t>
  </si>
  <si>
    <t>2.4.5</t>
  </si>
  <si>
    <t>3.1.1</t>
  </si>
  <si>
    <t>3.1.2</t>
  </si>
  <si>
    <t>3.1.3</t>
  </si>
  <si>
    <t>3.1.4</t>
  </si>
  <si>
    <t>3.1.5</t>
  </si>
  <si>
    <t>3.1.6</t>
  </si>
  <si>
    <t>3.1.7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</si>
  <si>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</si>
  <si>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</si>
  <si>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</si>
  <si>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</si>
  <si>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</si>
  <si>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</si>
  <si>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</si>
  <si>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</si>
  <si>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</si>
  <si>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</si>
  <si>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</si>
  <si>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</si>
  <si>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</si>
  <si>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</si>
  <si>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</si>
  <si>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</si>
  <si>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</si>
  <si>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</si>
  <si>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</si>
  <si>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</si>
  <si>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</si>
  <si>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</si>
  <si>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</si>
  <si>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</si>
  <si>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</si>
  <si>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7.1.1</t>
  </si>
  <si>
    <t>7.1.2</t>
  </si>
  <si>
    <t>8.1.1</t>
  </si>
  <si>
    <t>8.1.2</t>
  </si>
  <si>
    <t>8.1.3</t>
  </si>
  <si>
    <t>8.1.4</t>
  </si>
  <si>
    <t>8.1.5</t>
  </si>
  <si>
    <t>8.1.6</t>
  </si>
  <si>
    <t>8.1.7</t>
  </si>
  <si>
    <t>8.9.1</t>
  </si>
  <si>
    <t>8.9.2</t>
  </si>
  <si>
    <t>9.1.1</t>
  </si>
  <si>
    <t>9.2.1</t>
  </si>
  <si>
    <t>9.3.1</t>
  </si>
  <si>
    <t>10.1.1</t>
  </si>
  <si>
    <t>10.1.2</t>
  </si>
  <si>
    <t>10.1.3</t>
  </si>
  <si>
    <t>10.1.4</t>
  </si>
  <si>
    <t>10.2.1</t>
  </si>
  <si>
    <t>10.3.1</t>
  </si>
  <si>
    <t>10.3.2</t>
  </si>
  <si>
    <t>10.3.3</t>
  </si>
  <si>
    <t>10.9.1</t>
  </si>
  <si>
    <t>10.9.2</t>
  </si>
  <si>
    <t>11.1.1</t>
  </si>
  <si>
    <t>11.2.1</t>
  </si>
  <si>
    <t>11.2.2</t>
  </si>
  <si>
    <t>11.2.3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</si>
  <si>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</si>
  <si>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</si>
  <si>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</si>
  <si>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</si>
  <si>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</si>
  <si>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</si>
  <si>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</si>
  <si>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</si>
  <si>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12.2.1</t>
  </si>
  <si>
    <t>12.2.2</t>
  </si>
  <si>
    <t>12.2.3</t>
  </si>
  <si>
    <t>12.2.4</t>
  </si>
  <si>
    <t>12.3.1</t>
  </si>
  <si>
    <t>12.3.2</t>
  </si>
  <si>
    <t>12.3.3</t>
  </si>
  <si>
    <t>12.3.4</t>
  </si>
  <si>
    <t>12.3.5</t>
  </si>
  <si>
    <t>13.1.1</t>
  </si>
  <si>
    <t>13.1.2</t>
  </si>
  <si>
    <t>13.2.1</t>
  </si>
  <si>
    <t>13.2.2</t>
  </si>
  <si>
    <t>13.2.3</t>
  </si>
  <si>
    <t>13.3.1</t>
  </si>
  <si>
    <t>13.4.1</t>
  </si>
  <si>
    <t>Приложение 4</t>
  </si>
  <si>
    <t>к постановлению администрации Емельяновского района</t>
  </si>
  <si>
    <t>№</t>
  </si>
  <si>
    <t>Исполнение по муниципальным программам за 1 полугодие 2022 года</t>
  </si>
  <si>
    <t>от 19.07.2022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</si>
</sst>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sz val="8"/>
      <name val="Arial Cyr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4" fillId="0" borderId="0" xfId="0" applyFont="1" applyAlignment="1">
      <alignment horizontal="center" vertical="center"/>
    </xf>
    <xf numFmtId="166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/>
    <xf numFmtId="0" fontId="4" fillId="0" borderId="0" xfId="1" applyFont="1" applyBorder="1" applyAlignment="1" applyProtection="1"/>
    <xf numFmtId="0" fontId="4" fillId="0" borderId="0" xfId="1" applyFont="1" applyBorder="1" applyAlignment="1" applyProtection="1">
      <alignment horizontal="right"/>
    </xf>
    <xf numFmtId="0" fontId="1" fillId="0" borderId="0" xfId="1" applyFont="1" applyBorder="1" applyAlignment="1" applyProtection="1"/>
    <xf numFmtId="0" fontId="4" fillId="0" borderId="0" xfId="1" applyFont="1" applyBorder="1" applyAlignment="1" applyProtection="1">
      <alignment horizontal="right" vertical="top"/>
    </xf>
    <xf numFmtId="0" fontId="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164" fontId="5" fillId="0" borderId="0" xfId="1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223"/>
  <sheetViews>
    <sheetView showGridLines="0" tabSelected="1" workbookViewId="0">
      <selection activeCell="H7" sqref="H7"/>
    </sheetView>
  </sheetViews>
  <sheetFormatPr defaultColWidth="9.109375" defaultRowHeight="15.6" x14ac:dyDescent="0.3"/>
  <cols>
    <col min="1" max="1" width="6.88671875" style="2" bestFit="1" customWidth="1"/>
    <col min="2" max="2" width="87" style="2" customWidth="1"/>
    <col min="3" max="3" width="16.6640625" style="2" customWidth="1"/>
    <col min="4" max="4" width="15.109375" style="2" customWidth="1"/>
    <col min="5" max="5" width="12.44140625" style="13" customWidth="1"/>
    <col min="6" max="6" width="9.109375" style="2" customWidth="1"/>
    <col min="7" max="7" width="13.109375" style="2" customWidth="1"/>
    <col min="8" max="10" width="9.109375" style="2" customWidth="1"/>
    <col min="11" max="16384" width="9.109375" style="2"/>
  </cols>
  <sheetData>
    <row r="1" spans="1:10" x14ac:dyDescent="0.3">
      <c r="A1" s="15"/>
      <c r="B1" s="15"/>
      <c r="C1" s="16"/>
      <c r="D1" s="16"/>
      <c r="E1" s="17" t="s">
        <v>433</v>
      </c>
      <c r="F1" s="1"/>
      <c r="G1" s="1"/>
      <c r="H1" s="1"/>
      <c r="I1" s="1"/>
      <c r="J1" s="1"/>
    </row>
    <row r="2" spans="1:10" x14ac:dyDescent="0.3">
      <c r="A2" s="18"/>
      <c r="B2" s="15"/>
      <c r="C2" s="16"/>
      <c r="D2" s="16"/>
      <c r="E2" s="19" t="s">
        <v>434</v>
      </c>
      <c r="F2" s="3"/>
      <c r="G2" s="3"/>
      <c r="H2" s="3"/>
      <c r="I2" s="4"/>
      <c r="J2" s="4"/>
    </row>
    <row r="3" spans="1:10" x14ac:dyDescent="0.3">
      <c r="A3" s="20"/>
      <c r="B3" s="21"/>
      <c r="C3" s="22" t="s">
        <v>437</v>
      </c>
      <c r="D3" s="17" t="s">
        <v>435</v>
      </c>
      <c r="E3" s="26">
        <v>1508</v>
      </c>
      <c r="F3" s="3"/>
      <c r="G3" s="3"/>
    </row>
    <row r="4" spans="1:10" x14ac:dyDescent="0.3">
      <c r="A4" s="20"/>
      <c r="B4" s="21"/>
      <c r="C4" s="21"/>
      <c r="D4" s="21"/>
      <c r="E4" s="23"/>
      <c r="F4" s="3"/>
      <c r="G4" s="3"/>
    </row>
    <row r="5" spans="1:10" x14ac:dyDescent="0.3">
      <c r="A5" s="25" t="s">
        <v>436</v>
      </c>
      <c r="B5" s="25"/>
      <c r="C5" s="25"/>
      <c r="D5" s="25"/>
      <c r="E5" s="25"/>
      <c r="F5" s="3"/>
      <c r="G5" s="3"/>
    </row>
    <row r="6" spans="1:10" x14ac:dyDescent="0.3">
      <c r="A6" s="5"/>
      <c r="B6" s="5"/>
      <c r="C6" s="5"/>
      <c r="D6" s="24" t="s">
        <v>0</v>
      </c>
      <c r="E6" s="5"/>
      <c r="F6" s="5"/>
      <c r="G6" s="5"/>
      <c r="H6" s="5"/>
      <c r="I6" s="1"/>
      <c r="J6" s="1"/>
    </row>
    <row r="7" spans="1:10" ht="46.8" x14ac:dyDescent="0.3">
      <c r="A7" s="6" t="s">
        <v>168</v>
      </c>
      <c r="B7" s="6" t="s">
        <v>1</v>
      </c>
      <c r="C7" s="6" t="s">
        <v>166</v>
      </c>
      <c r="D7" s="6" t="s">
        <v>167</v>
      </c>
      <c r="E7" s="6" t="s">
        <v>165</v>
      </c>
    </row>
    <row r="8" spans="1:10" x14ac:dyDescent="0.3">
      <c r="A8" s="6" t="s">
        <v>169</v>
      </c>
      <c r="B8" s="9" t="s">
        <v>171</v>
      </c>
      <c r="C8" s="8">
        <f>C9+C22+C47</f>
        <v>1375734668.97</v>
      </c>
      <c r="D8" s="8">
        <f>D9+D22+D47</f>
        <v>697074685.61000001</v>
      </c>
      <c r="E8" s="14">
        <f t="shared" ref="E8:E9" si="0">100*D8/C8</f>
        <v>50.669267943352295</v>
      </c>
    </row>
    <row r="9" spans="1:10" x14ac:dyDescent="0.3">
      <c r="A9" s="6" t="s">
        <v>170</v>
      </c>
      <c r="B9" s="9" t="s">
        <v>172</v>
      </c>
      <c r="C9" s="8">
        <f>SUM(C10:C21)</f>
        <v>367032602.59999996</v>
      </c>
      <c r="D9" s="8">
        <f>SUM(D10:D21)</f>
        <v>178529655.16</v>
      </c>
      <c r="E9" s="14">
        <f t="shared" si="0"/>
        <v>48.641361529009856</v>
      </c>
    </row>
    <row r="10" spans="1:10" ht="78" x14ac:dyDescent="0.3">
      <c r="A10" s="6" t="s">
        <v>264</v>
      </c>
      <c r="B10" s="7" t="s">
        <v>2</v>
      </c>
      <c r="C10" s="8">
        <v>4794392</v>
      </c>
      <c r="D10" s="8">
        <v>3143321</v>
      </c>
      <c r="E10" s="14">
        <f>100*D10/C10</f>
        <v>65.562452965881803</v>
      </c>
    </row>
    <row r="11" spans="1:10" ht="109.2" x14ac:dyDescent="0.3">
      <c r="A11" s="6" t="s">
        <v>265</v>
      </c>
      <c r="B11" s="7" t="s">
        <v>3</v>
      </c>
      <c r="C11" s="8">
        <v>78181430</v>
      </c>
      <c r="D11" s="8">
        <v>37860881</v>
      </c>
      <c r="E11" s="14">
        <f t="shared" ref="E11:E74" si="1">100*D11/C11</f>
        <v>48.426948701245294</v>
      </c>
    </row>
    <row r="12" spans="1:10" ht="93.6" x14ac:dyDescent="0.3">
      <c r="A12" s="6" t="s">
        <v>266</v>
      </c>
      <c r="B12" s="7" t="s">
        <v>4</v>
      </c>
      <c r="C12" s="8">
        <v>672000</v>
      </c>
      <c r="D12" s="8">
        <v>150000</v>
      </c>
      <c r="E12" s="14">
        <f t="shared" si="1"/>
        <v>22.321428571428573</v>
      </c>
    </row>
    <row r="13" spans="1:10" ht="62.4" x14ac:dyDescent="0.3">
      <c r="A13" s="6" t="s">
        <v>267</v>
      </c>
      <c r="B13" s="7" t="s">
        <v>5</v>
      </c>
      <c r="C13" s="8">
        <v>1711000</v>
      </c>
      <c r="D13" s="8">
        <v>570084.22</v>
      </c>
      <c r="E13" s="14">
        <f t="shared" si="1"/>
        <v>33.318773816481588</v>
      </c>
    </row>
    <row r="14" spans="1:10" ht="93.6" x14ac:dyDescent="0.3">
      <c r="A14" s="6" t="s">
        <v>268</v>
      </c>
      <c r="B14" s="7" t="s">
        <v>6</v>
      </c>
      <c r="C14" s="8">
        <v>119118900</v>
      </c>
      <c r="D14" s="8">
        <v>65234899.579999998</v>
      </c>
      <c r="E14" s="14">
        <f t="shared" si="1"/>
        <v>54.76452484030662</v>
      </c>
    </row>
    <row r="15" spans="1:10" ht="46.8" x14ac:dyDescent="0.3">
      <c r="A15" s="6" t="s">
        <v>269</v>
      </c>
      <c r="B15" s="9" t="s">
        <v>7</v>
      </c>
      <c r="C15" s="8">
        <v>146724085</v>
      </c>
      <c r="D15" s="8">
        <v>71570469.359999999</v>
      </c>
      <c r="E15" s="14">
        <f t="shared" si="1"/>
        <v>48.778950885943502</v>
      </c>
    </row>
    <row r="16" spans="1:10" ht="78" x14ac:dyDescent="0.3">
      <c r="A16" s="6" t="s">
        <v>270</v>
      </c>
      <c r="B16" s="7" t="s">
        <v>8</v>
      </c>
      <c r="C16" s="8">
        <v>80500</v>
      </c>
      <c r="D16" s="8">
        <v>0</v>
      </c>
      <c r="E16" s="14">
        <f t="shared" si="1"/>
        <v>0</v>
      </c>
    </row>
    <row r="17" spans="1:5" ht="62.4" x14ac:dyDescent="0.3">
      <c r="A17" s="6" t="s">
        <v>271</v>
      </c>
      <c r="B17" s="7" t="s">
        <v>9</v>
      </c>
      <c r="C17" s="8">
        <v>7487711.8899999997</v>
      </c>
      <c r="D17" s="8">
        <v>0</v>
      </c>
      <c r="E17" s="14">
        <f t="shared" si="1"/>
        <v>0</v>
      </c>
    </row>
    <row r="18" spans="1:5" ht="62.4" x14ac:dyDescent="0.3">
      <c r="A18" s="6" t="s">
        <v>272</v>
      </c>
      <c r="B18" s="7" t="s">
        <v>10</v>
      </c>
      <c r="C18" s="8">
        <v>859171.68</v>
      </c>
      <c r="D18" s="8">
        <v>0</v>
      </c>
      <c r="E18" s="14">
        <f t="shared" si="1"/>
        <v>0</v>
      </c>
    </row>
    <row r="19" spans="1:5" ht="46.8" x14ac:dyDescent="0.3">
      <c r="A19" s="6" t="s">
        <v>273</v>
      </c>
      <c r="B19" s="9" t="s">
        <v>11</v>
      </c>
      <c r="C19" s="8">
        <v>494930</v>
      </c>
      <c r="D19" s="8">
        <v>0</v>
      </c>
      <c r="E19" s="14">
        <f t="shared" si="1"/>
        <v>0</v>
      </c>
    </row>
    <row r="20" spans="1:5" ht="78" x14ac:dyDescent="0.3">
      <c r="A20" s="6" t="s">
        <v>274</v>
      </c>
      <c r="B20" s="7" t="s">
        <v>12</v>
      </c>
      <c r="C20" s="8">
        <v>293636</v>
      </c>
      <c r="D20" s="8">
        <v>0</v>
      </c>
      <c r="E20" s="14">
        <f t="shared" si="1"/>
        <v>0</v>
      </c>
    </row>
    <row r="21" spans="1:5" ht="62.4" x14ac:dyDescent="0.3">
      <c r="A21" s="6" t="s">
        <v>275</v>
      </c>
      <c r="B21" s="7" t="s">
        <v>13</v>
      </c>
      <c r="C21" s="8">
        <v>6614846.0300000003</v>
      </c>
      <c r="D21" s="8">
        <v>0</v>
      </c>
      <c r="E21" s="14">
        <f t="shared" si="1"/>
        <v>0</v>
      </c>
    </row>
    <row r="22" spans="1:5" x14ac:dyDescent="0.3">
      <c r="A22" s="6" t="s">
        <v>173</v>
      </c>
      <c r="B22" s="7" t="s">
        <v>175</v>
      </c>
      <c r="C22" s="8">
        <f>SUM(C23:C46)</f>
        <v>909979070.37</v>
      </c>
      <c r="D22" s="8">
        <f>SUM(D23:D46)</f>
        <v>479605484.75</v>
      </c>
      <c r="E22" s="14">
        <f t="shared" si="1"/>
        <v>52.705111619214613</v>
      </c>
    </row>
    <row r="23" spans="1:5" ht="46.8" x14ac:dyDescent="0.3">
      <c r="A23" s="6" t="s">
        <v>276</v>
      </c>
      <c r="B23" s="9" t="s">
        <v>174</v>
      </c>
      <c r="C23" s="8">
        <v>874600</v>
      </c>
      <c r="D23" s="8">
        <v>429750</v>
      </c>
      <c r="E23" s="14">
        <f t="shared" si="1"/>
        <v>49.136748227761259</v>
      </c>
    </row>
    <row r="24" spans="1:5" ht="62.4" x14ac:dyDescent="0.3">
      <c r="A24" s="6" t="s">
        <v>277</v>
      </c>
      <c r="B24" s="7" t="s">
        <v>14</v>
      </c>
      <c r="C24" s="8">
        <v>962300</v>
      </c>
      <c r="D24" s="8">
        <v>0</v>
      </c>
      <c r="E24" s="14">
        <f t="shared" si="1"/>
        <v>0</v>
      </c>
    </row>
    <row r="25" spans="1:5" ht="109.2" x14ac:dyDescent="0.3">
      <c r="A25" s="6" t="s">
        <v>278</v>
      </c>
      <c r="B25" s="7" t="s">
        <v>15</v>
      </c>
      <c r="C25" s="8">
        <v>19800</v>
      </c>
      <c r="D25" s="8">
        <v>0</v>
      </c>
      <c r="E25" s="14">
        <f t="shared" si="1"/>
        <v>0</v>
      </c>
    </row>
    <row r="26" spans="1:5" ht="78" x14ac:dyDescent="0.3">
      <c r="A26" s="6" t="s">
        <v>279</v>
      </c>
      <c r="B26" s="7" t="s">
        <v>16</v>
      </c>
      <c r="C26" s="8">
        <v>8251293</v>
      </c>
      <c r="D26" s="8">
        <v>5499153</v>
      </c>
      <c r="E26" s="14">
        <f t="shared" si="1"/>
        <v>66.645954761271966</v>
      </c>
    </row>
    <row r="27" spans="1:5" ht="78" x14ac:dyDescent="0.3">
      <c r="A27" s="6" t="s">
        <v>280</v>
      </c>
      <c r="B27" s="7" t="s">
        <v>17</v>
      </c>
      <c r="C27" s="8">
        <v>2424244</v>
      </c>
      <c r="D27" s="8">
        <v>593036.77</v>
      </c>
      <c r="E27" s="14">
        <f t="shared" si="1"/>
        <v>24.462750861711939</v>
      </c>
    </row>
    <row r="28" spans="1:5" ht="62.4" x14ac:dyDescent="0.3">
      <c r="A28" s="6" t="s">
        <v>281</v>
      </c>
      <c r="B28" s="7" t="s">
        <v>18</v>
      </c>
      <c r="C28" s="8">
        <v>44645600</v>
      </c>
      <c r="D28" s="8">
        <v>27020000</v>
      </c>
      <c r="E28" s="14">
        <f t="shared" si="1"/>
        <v>60.521081584747435</v>
      </c>
    </row>
    <row r="29" spans="1:5" ht="93.6" x14ac:dyDescent="0.3">
      <c r="A29" s="6" t="s">
        <v>282</v>
      </c>
      <c r="B29" s="7" t="s">
        <v>19</v>
      </c>
      <c r="C29" s="8">
        <v>75466045</v>
      </c>
      <c r="D29" s="8">
        <v>37101145.729999997</v>
      </c>
      <c r="E29" s="14">
        <f t="shared" si="1"/>
        <v>49.162700562882279</v>
      </c>
    </row>
    <row r="30" spans="1:5" ht="109.2" x14ac:dyDescent="0.3">
      <c r="A30" s="6" t="s">
        <v>283</v>
      </c>
      <c r="B30" s="7" t="s">
        <v>20</v>
      </c>
      <c r="C30" s="8">
        <v>402487083</v>
      </c>
      <c r="D30" s="8">
        <v>234156377.81999999</v>
      </c>
      <c r="E30" s="14">
        <f t="shared" si="1"/>
        <v>58.177364618680194</v>
      </c>
    </row>
    <row r="31" spans="1:5" ht="78" x14ac:dyDescent="0.3">
      <c r="A31" s="6" t="s">
        <v>284</v>
      </c>
      <c r="B31" s="7" t="s">
        <v>21</v>
      </c>
      <c r="C31" s="8">
        <v>26195400</v>
      </c>
      <c r="D31" s="8">
        <v>12543900</v>
      </c>
      <c r="E31" s="14">
        <f t="shared" si="1"/>
        <v>47.885888362078838</v>
      </c>
    </row>
    <row r="32" spans="1:5" ht="46.8" x14ac:dyDescent="0.3">
      <c r="A32" s="6" t="s">
        <v>285</v>
      </c>
      <c r="B32" s="9" t="s">
        <v>22</v>
      </c>
      <c r="C32" s="8">
        <v>8257600</v>
      </c>
      <c r="D32" s="8">
        <v>3534000</v>
      </c>
      <c r="E32" s="14">
        <f t="shared" si="1"/>
        <v>42.796938577795004</v>
      </c>
    </row>
    <row r="33" spans="1:5" ht="46.8" x14ac:dyDescent="0.3">
      <c r="A33" s="6" t="s">
        <v>286</v>
      </c>
      <c r="B33" s="9" t="s">
        <v>23</v>
      </c>
      <c r="C33" s="8">
        <v>100000</v>
      </c>
      <c r="D33" s="8">
        <v>0</v>
      </c>
      <c r="E33" s="14">
        <f t="shared" si="1"/>
        <v>0</v>
      </c>
    </row>
    <row r="34" spans="1:5" ht="78" x14ac:dyDescent="0.3">
      <c r="A34" s="6" t="s">
        <v>287</v>
      </c>
      <c r="B34" s="7" t="s">
        <v>24</v>
      </c>
      <c r="C34" s="8">
        <v>100000</v>
      </c>
      <c r="D34" s="8">
        <v>100000</v>
      </c>
      <c r="E34" s="14">
        <f t="shared" si="1"/>
        <v>100</v>
      </c>
    </row>
    <row r="35" spans="1:5" ht="46.8" x14ac:dyDescent="0.3">
      <c r="A35" s="6" t="s">
        <v>288</v>
      </c>
      <c r="B35" s="9" t="s">
        <v>25</v>
      </c>
      <c r="C35" s="8">
        <v>254327815</v>
      </c>
      <c r="D35" s="8">
        <v>132545352.44</v>
      </c>
      <c r="E35" s="14">
        <f t="shared" si="1"/>
        <v>52.115948245770916</v>
      </c>
    </row>
    <row r="36" spans="1:5" ht="46.8" x14ac:dyDescent="0.3">
      <c r="A36" s="6" t="s">
        <v>289</v>
      </c>
      <c r="B36" s="9" t="s">
        <v>26</v>
      </c>
      <c r="C36" s="8">
        <v>1174396.8</v>
      </c>
      <c r="D36" s="8">
        <v>578928</v>
      </c>
      <c r="E36" s="14">
        <f t="shared" si="1"/>
        <v>49.29577464788732</v>
      </c>
    </row>
    <row r="37" spans="1:5" ht="78" x14ac:dyDescent="0.3">
      <c r="A37" s="6" t="s">
        <v>290</v>
      </c>
      <c r="B37" s="7" t="s">
        <v>27</v>
      </c>
      <c r="C37" s="8">
        <v>488502</v>
      </c>
      <c r="D37" s="8">
        <v>0</v>
      </c>
      <c r="E37" s="14">
        <f t="shared" si="1"/>
        <v>0</v>
      </c>
    </row>
    <row r="38" spans="1:5" ht="62.4" x14ac:dyDescent="0.3">
      <c r="A38" s="6" t="s">
        <v>291</v>
      </c>
      <c r="B38" s="9" t="s">
        <v>28</v>
      </c>
      <c r="C38" s="8">
        <v>2991700</v>
      </c>
      <c r="D38" s="8">
        <v>1049849.73</v>
      </c>
      <c r="E38" s="14">
        <f t="shared" si="1"/>
        <v>35.092079085469798</v>
      </c>
    </row>
    <row r="39" spans="1:5" ht="62.4" x14ac:dyDescent="0.3">
      <c r="A39" s="6" t="s">
        <v>292</v>
      </c>
      <c r="B39" s="9" t="s">
        <v>29</v>
      </c>
      <c r="C39" s="8">
        <v>2093333</v>
      </c>
      <c r="D39" s="8">
        <v>0</v>
      </c>
      <c r="E39" s="14">
        <f t="shared" si="1"/>
        <v>0</v>
      </c>
    </row>
    <row r="40" spans="1:5" ht="62.4" x14ac:dyDescent="0.3">
      <c r="A40" s="6" t="s">
        <v>293</v>
      </c>
      <c r="B40" s="7" t="s">
        <v>30</v>
      </c>
      <c r="C40" s="8">
        <v>440000</v>
      </c>
      <c r="D40" s="8">
        <v>0</v>
      </c>
      <c r="E40" s="14">
        <f t="shared" si="1"/>
        <v>0</v>
      </c>
    </row>
    <row r="41" spans="1:5" ht="93.6" x14ac:dyDescent="0.3">
      <c r="A41" s="6" t="s">
        <v>294</v>
      </c>
      <c r="B41" s="7" t="s">
        <v>31</v>
      </c>
      <c r="C41" s="8">
        <v>910047</v>
      </c>
      <c r="D41" s="8">
        <v>910046.46</v>
      </c>
      <c r="E41" s="14">
        <f t="shared" si="1"/>
        <v>99.999940662405351</v>
      </c>
    </row>
    <row r="42" spans="1:5" ht="62.4" x14ac:dyDescent="0.3">
      <c r="A42" s="6" t="s">
        <v>295</v>
      </c>
      <c r="B42" s="9" t="s">
        <v>32</v>
      </c>
      <c r="C42" s="8">
        <v>579584</v>
      </c>
      <c r="D42" s="8">
        <v>550000</v>
      </c>
      <c r="E42" s="14">
        <f t="shared" si="1"/>
        <v>94.895649293286226</v>
      </c>
    </row>
    <row r="43" spans="1:5" ht="93.6" x14ac:dyDescent="0.3">
      <c r="A43" s="6" t="s">
        <v>296</v>
      </c>
      <c r="B43" s="7" t="s">
        <v>33</v>
      </c>
      <c r="C43" s="8">
        <v>45911700</v>
      </c>
      <c r="D43" s="8">
        <v>20502441.77</v>
      </c>
      <c r="E43" s="14">
        <f t="shared" si="1"/>
        <v>44.656246163831874</v>
      </c>
    </row>
    <row r="44" spans="1:5" ht="62.4" x14ac:dyDescent="0.3">
      <c r="A44" s="6" t="s">
        <v>297</v>
      </c>
      <c r="B44" s="9" t="s">
        <v>34</v>
      </c>
      <c r="C44" s="8">
        <v>17187132.57</v>
      </c>
      <c r="D44" s="8">
        <v>0</v>
      </c>
      <c r="E44" s="14">
        <f t="shared" si="1"/>
        <v>0</v>
      </c>
    </row>
    <row r="45" spans="1:5" ht="62.4" x14ac:dyDescent="0.3">
      <c r="A45" s="6" t="s">
        <v>298</v>
      </c>
      <c r="B45" s="9" t="s">
        <v>35</v>
      </c>
      <c r="C45" s="8">
        <v>7449495</v>
      </c>
      <c r="D45" s="8">
        <v>1049309.68</v>
      </c>
      <c r="E45" s="14">
        <f t="shared" si="1"/>
        <v>14.08564849026679</v>
      </c>
    </row>
    <row r="46" spans="1:5" ht="78" x14ac:dyDescent="0.3">
      <c r="A46" s="6" t="s">
        <v>299</v>
      </c>
      <c r="B46" s="7" t="s">
        <v>17</v>
      </c>
      <c r="C46" s="8">
        <v>6641400</v>
      </c>
      <c r="D46" s="8">
        <v>1442193.35</v>
      </c>
      <c r="E46" s="14">
        <f t="shared" si="1"/>
        <v>21.71520086126419</v>
      </c>
    </row>
    <row r="47" spans="1:5" ht="31.2" x14ac:dyDescent="0.3">
      <c r="A47" s="6" t="s">
        <v>176</v>
      </c>
      <c r="B47" s="7" t="s">
        <v>177</v>
      </c>
      <c r="C47" s="8">
        <f>SUM(C48:C56)</f>
        <v>98722996</v>
      </c>
      <c r="D47" s="8">
        <f>SUM(D48:D56)</f>
        <v>38939545.700000003</v>
      </c>
      <c r="E47" s="14">
        <f t="shared" si="1"/>
        <v>39.443237419577507</v>
      </c>
    </row>
    <row r="48" spans="1:5" ht="62.4" x14ac:dyDescent="0.3">
      <c r="A48" s="6" t="s">
        <v>300</v>
      </c>
      <c r="B48" s="7" t="s">
        <v>36</v>
      </c>
      <c r="C48" s="8">
        <v>728600</v>
      </c>
      <c r="D48" s="8">
        <v>339250</v>
      </c>
      <c r="E48" s="14">
        <f t="shared" si="1"/>
        <v>46.561899533351635</v>
      </c>
    </row>
    <row r="49" spans="1:5" ht="62.4" x14ac:dyDescent="0.3">
      <c r="A49" s="6" t="s">
        <v>301</v>
      </c>
      <c r="B49" s="7" t="s">
        <v>37</v>
      </c>
      <c r="C49" s="8">
        <v>825200</v>
      </c>
      <c r="D49" s="8">
        <v>0</v>
      </c>
      <c r="E49" s="14">
        <f t="shared" si="1"/>
        <v>0</v>
      </c>
    </row>
    <row r="50" spans="1:5" ht="78" x14ac:dyDescent="0.3">
      <c r="A50" s="6" t="s">
        <v>302</v>
      </c>
      <c r="B50" s="7" t="s">
        <v>38</v>
      </c>
      <c r="C50" s="8">
        <v>349806</v>
      </c>
      <c r="D50" s="8">
        <v>248334</v>
      </c>
      <c r="E50" s="14">
        <f t="shared" si="1"/>
        <v>70.991921236342435</v>
      </c>
    </row>
    <row r="51" spans="1:5" ht="78" x14ac:dyDescent="0.3">
      <c r="A51" s="6" t="s">
        <v>303</v>
      </c>
      <c r="B51" s="7" t="s">
        <v>39</v>
      </c>
      <c r="C51" s="8">
        <v>5294150</v>
      </c>
      <c r="D51" s="8">
        <v>2387376.0099999998</v>
      </c>
      <c r="E51" s="14">
        <f t="shared" si="1"/>
        <v>45.094604610749599</v>
      </c>
    </row>
    <row r="52" spans="1:5" ht="78" x14ac:dyDescent="0.3">
      <c r="A52" s="6" t="s">
        <v>304</v>
      </c>
      <c r="B52" s="7" t="s">
        <v>40</v>
      </c>
      <c r="C52" s="8">
        <v>49794164</v>
      </c>
      <c r="D52" s="8">
        <v>14002289.32</v>
      </c>
      <c r="E52" s="14">
        <f t="shared" si="1"/>
        <v>28.120342215204175</v>
      </c>
    </row>
    <row r="53" spans="1:5" ht="124.8" x14ac:dyDescent="0.3">
      <c r="A53" s="6" t="s">
        <v>305</v>
      </c>
      <c r="B53" s="7" t="s">
        <v>41</v>
      </c>
      <c r="C53" s="8">
        <v>244400</v>
      </c>
      <c r="D53" s="8">
        <v>105003.29</v>
      </c>
      <c r="E53" s="14">
        <f t="shared" si="1"/>
        <v>42.963702945990178</v>
      </c>
    </row>
    <row r="54" spans="1:5" ht="62.4" x14ac:dyDescent="0.3">
      <c r="A54" s="6" t="s">
        <v>306</v>
      </c>
      <c r="B54" s="7" t="s">
        <v>42</v>
      </c>
      <c r="C54" s="8">
        <v>7279400</v>
      </c>
      <c r="D54" s="8">
        <v>3601495.92</v>
      </c>
      <c r="E54" s="14">
        <f t="shared" si="1"/>
        <v>49.475175426546144</v>
      </c>
    </row>
    <row r="55" spans="1:5" ht="62.4" x14ac:dyDescent="0.3">
      <c r="A55" s="6" t="s">
        <v>307</v>
      </c>
      <c r="B55" s="9" t="s">
        <v>43</v>
      </c>
      <c r="C55" s="8">
        <v>31203600</v>
      </c>
      <c r="D55" s="8">
        <v>15252121.16</v>
      </c>
      <c r="E55" s="14">
        <f t="shared" si="1"/>
        <v>48.879363791357406</v>
      </c>
    </row>
    <row r="56" spans="1:5" ht="78" x14ac:dyDescent="0.3">
      <c r="A56" s="6" t="s">
        <v>308</v>
      </c>
      <c r="B56" s="7" t="s">
        <v>44</v>
      </c>
      <c r="C56" s="8">
        <v>3003676</v>
      </c>
      <c r="D56" s="8">
        <v>3003676</v>
      </c>
      <c r="E56" s="14">
        <f t="shared" si="1"/>
        <v>100</v>
      </c>
    </row>
    <row r="57" spans="1:5" x14ac:dyDescent="0.3">
      <c r="A57" s="6" t="s">
        <v>178</v>
      </c>
      <c r="B57" s="7" t="s">
        <v>180</v>
      </c>
      <c r="C57" s="8">
        <f>C58+C66+C89+C96</f>
        <v>201522908</v>
      </c>
      <c r="D57" s="8">
        <f>D58+D66+D89+D96</f>
        <v>87819174.540000007</v>
      </c>
      <c r="E57" s="14">
        <f t="shared" si="1"/>
        <v>43.577762653166957</v>
      </c>
    </row>
    <row r="58" spans="1:5" x14ac:dyDescent="0.3">
      <c r="A58" s="6" t="s">
        <v>179</v>
      </c>
      <c r="B58" s="7" t="s">
        <v>181</v>
      </c>
      <c r="C58" s="8">
        <f>SUM(C59:C65)</f>
        <v>30366683</v>
      </c>
      <c r="D58" s="8">
        <f>SUM(D59:D65)</f>
        <v>10515058.380000001</v>
      </c>
      <c r="E58" s="14">
        <f t="shared" si="1"/>
        <v>34.626957379572872</v>
      </c>
    </row>
    <row r="59" spans="1:5" ht="62.4" x14ac:dyDescent="0.3">
      <c r="A59" s="6" t="s">
        <v>309</v>
      </c>
      <c r="B59" s="7" t="s">
        <v>182</v>
      </c>
      <c r="C59" s="8">
        <v>756600</v>
      </c>
      <c r="D59" s="8">
        <v>0</v>
      </c>
      <c r="E59" s="14">
        <f t="shared" si="1"/>
        <v>0</v>
      </c>
    </row>
    <row r="60" spans="1:5" ht="46.8" x14ac:dyDescent="0.3">
      <c r="A60" s="6" t="s">
        <v>310</v>
      </c>
      <c r="B60" s="9" t="s">
        <v>45</v>
      </c>
      <c r="C60" s="8">
        <v>633800</v>
      </c>
      <c r="D60" s="8">
        <v>263950</v>
      </c>
      <c r="E60" s="14">
        <f t="shared" si="1"/>
        <v>41.645629536131274</v>
      </c>
    </row>
    <row r="61" spans="1:5" ht="78" x14ac:dyDescent="0.3">
      <c r="A61" s="6" t="s">
        <v>311</v>
      </c>
      <c r="B61" s="7" t="s">
        <v>46</v>
      </c>
      <c r="C61" s="8">
        <v>102883</v>
      </c>
      <c r="D61" s="8">
        <v>56886.22</v>
      </c>
      <c r="E61" s="14">
        <f t="shared" si="1"/>
        <v>55.29214739072539</v>
      </c>
    </row>
    <row r="62" spans="1:5" ht="62.4" x14ac:dyDescent="0.3">
      <c r="A62" s="6" t="s">
        <v>312</v>
      </c>
      <c r="B62" s="9" t="s">
        <v>47</v>
      </c>
      <c r="C62" s="8">
        <v>26244000</v>
      </c>
      <c r="D62" s="8">
        <v>9466890.1400000006</v>
      </c>
      <c r="E62" s="14">
        <f t="shared" si="1"/>
        <v>36.07258855357415</v>
      </c>
    </row>
    <row r="63" spans="1:5" ht="62.4" x14ac:dyDescent="0.3">
      <c r="A63" s="6" t="s">
        <v>313</v>
      </c>
      <c r="B63" s="7" t="s">
        <v>48</v>
      </c>
      <c r="C63" s="8">
        <v>1790000</v>
      </c>
      <c r="D63" s="8">
        <v>727332.02</v>
      </c>
      <c r="E63" s="14">
        <f t="shared" si="1"/>
        <v>40.633073743016759</v>
      </c>
    </row>
    <row r="64" spans="1:5" ht="62.4" x14ac:dyDescent="0.3">
      <c r="A64" s="6" t="s">
        <v>314</v>
      </c>
      <c r="B64" s="9" t="s">
        <v>49</v>
      </c>
      <c r="C64" s="8">
        <v>352600</v>
      </c>
      <c r="D64" s="8">
        <v>0</v>
      </c>
      <c r="E64" s="14">
        <f t="shared" si="1"/>
        <v>0</v>
      </c>
    </row>
    <row r="65" spans="1:5" ht="46.8" x14ac:dyDescent="0.3">
      <c r="A65" s="6" t="s">
        <v>315</v>
      </c>
      <c r="B65" s="9" t="s">
        <v>50</v>
      </c>
      <c r="C65" s="8">
        <v>486800</v>
      </c>
      <c r="D65" s="8">
        <v>0</v>
      </c>
      <c r="E65" s="14">
        <f t="shared" si="1"/>
        <v>0</v>
      </c>
    </row>
    <row r="66" spans="1:5" x14ac:dyDescent="0.3">
      <c r="A66" s="6" t="s">
        <v>183</v>
      </c>
      <c r="B66" s="9" t="s">
        <v>184</v>
      </c>
      <c r="C66" s="8">
        <f>SUM(C67:C88)</f>
        <v>131915493</v>
      </c>
      <c r="D66" s="8">
        <f>SUM(D67:D88)</f>
        <v>57891559.109999999</v>
      </c>
      <c r="E66" s="14">
        <f t="shared" si="1"/>
        <v>43.885337342445439</v>
      </c>
    </row>
    <row r="67" spans="1:5" ht="62.4" x14ac:dyDescent="0.3">
      <c r="A67" s="6" t="s">
        <v>316</v>
      </c>
      <c r="B67" s="7" t="s">
        <v>51</v>
      </c>
      <c r="C67" s="8">
        <v>2210700</v>
      </c>
      <c r="D67" s="8">
        <v>0</v>
      </c>
      <c r="E67" s="14">
        <f t="shared" si="1"/>
        <v>0</v>
      </c>
    </row>
    <row r="68" spans="1:5" ht="46.8" x14ac:dyDescent="0.3">
      <c r="A68" s="6" t="s">
        <v>317</v>
      </c>
      <c r="B68" s="9" t="s">
        <v>52</v>
      </c>
      <c r="C68" s="8">
        <v>2051500</v>
      </c>
      <c r="D68" s="8">
        <v>853832.05</v>
      </c>
      <c r="E68" s="14">
        <f t="shared" si="1"/>
        <v>41.619890324153062</v>
      </c>
    </row>
    <row r="69" spans="1:5" ht="78" x14ac:dyDescent="0.3">
      <c r="A69" s="6" t="s">
        <v>318</v>
      </c>
      <c r="B69" s="7" t="s">
        <v>53</v>
      </c>
      <c r="C69" s="8">
        <v>2098833</v>
      </c>
      <c r="D69" s="8">
        <v>1168597.07</v>
      </c>
      <c r="E69" s="14">
        <f t="shared" si="1"/>
        <v>55.678420817663913</v>
      </c>
    </row>
    <row r="70" spans="1:5" ht="46.8" x14ac:dyDescent="0.3">
      <c r="A70" s="6" t="s">
        <v>319</v>
      </c>
      <c r="B70" s="9" t="s">
        <v>54</v>
      </c>
      <c r="C70" s="8">
        <v>400000</v>
      </c>
      <c r="D70" s="8">
        <v>130000</v>
      </c>
      <c r="E70" s="14">
        <f t="shared" si="1"/>
        <v>32.5</v>
      </c>
    </row>
    <row r="71" spans="1:5" ht="46.8" x14ac:dyDescent="0.3">
      <c r="A71" s="6" t="s">
        <v>320</v>
      </c>
      <c r="B71" s="9" t="s">
        <v>55</v>
      </c>
      <c r="C71" s="8">
        <v>34797410</v>
      </c>
      <c r="D71" s="8">
        <v>14891074.07</v>
      </c>
      <c r="E71" s="14">
        <f t="shared" si="1"/>
        <v>42.793627657920517</v>
      </c>
    </row>
    <row r="72" spans="1:5" ht="62.4" x14ac:dyDescent="0.3">
      <c r="A72" s="6" t="s">
        <v>321</v>
      </c>
      <c r="B72" s="7" t="s">
        <v>56</v>
      </c>
      <c r="C72" s="8">
        <v>11258000</v>
      </c>
      <c r="D72" s="8">
        <v>5374103.6500000004</v>
      </c>
      <c r="E72" s="14">
        <f t="shared" si="1"/>
        <v>47.735864718422455</v>
      </c>
    </row>
    <row r="73" spans="1:5" ht="62.4" x14ac:dyDescent="0.3">
      <c r="A73" s="6" t="s">
        <v>322</v>
      </c>
      <c r="B73" s="7" t="s">
        <v>57</v>
      </c>
      <c r="C73" s="8">
        <v>3091700</v>
      </c>
      <c r="D73" s="8">
        <v>1500343.66</v>
      </c>
      <c r="E73" s="14">
        <f t="shared" si="1"/>
        <v>48.52811268881198</v>
      </c>
    </row>
    <row r="74" spans="1:5" ht="78" x14ac:dyDescent="0.3">
      <c r="A74" s="6" t="s">
        <v>323</v>
      </c>
      <c r="B74" s="7" t="s">
        <v>58</v>
      </c>
      <c r="C74" s="8">
        <v>5901400</v>
      </c>
      <c r="D74" s="8">
        <v>2443078.2599999998</v>
      </c>
      <c r="E74" s="14">
        <f t="shared" si="1"/>
        <v>41.398282780357199</v>
      </c>
    </row>
    <row r="75" spans="1:5" ht="62.4" x14ac:dyDescent="0.3">
      <c r="A75" s="6" t="s">
        <v>324</v>
      </c>
      <c r="B75" s="7" t="s">
        <v>59</v>
      </c>
      <c r="C75" s="8">
        <v>8719000</v>
      </c>
      <c r="D75" s="8">
        <v>3861477.94</v>
      </c>
      <c r="E75" s="14">
        <f t="shared" ref="E75:E138" si="2">100*D75/C75</f>
        <v>44.288082807661432</v>
      </c>
    </row>
    <row r="76" spans="1:5" ht="62.4" x14ac:dyDescent="0.3">
      <c r="A76" s="6" t="s">
        <v>325</v>
      </c>
      <c r="B76" s="7" t="s">
        <v>60</v>
      </c>
      <c r="C76" s="8">
        <v>12238300</v>
      </c>
      <c r="D76" s="8">
        <v>5543998.2000000002</v>
      </c>
      <c r="E76" s="14">
        <f t="shared" si="2"/>
        <v>45.300394662657396</v>
      </c>
    </row>
    <row r="77" spans="1:5" ht="62.4" x14ac:dyDescent="0.3">
      <c r="A77" s="6" t="s">
        <v>326</v>
      </c>
      <c r="B77" s="7" t="s">
        <v>61</v>
      </c>
      <c r="C77" s="8">
        <v>13463200</v>
      </c>
      <c r="D77" s="8">
        <v>5977879.7800000003</v>
      </c>
      <c r="E77" s="14">
        <f t="shared" si="2"/>
        <v>44.401626507813894</v>
      </c>
    </row>
    <row r="78" spans="1:5" ht="62.4" x14ac:dyDescent="0.3">
      <c r="A78" s="6" t="s">
        <v>327</v>
      </c>
      <c r="B78" s="7" t="s">
        <v>62</v>
      </c>
      <c r="C78" s="8">
        <v>2996529</v>
      </c>
      <c r="D78" s="8">
        <v>1405327.22</v>
      </c>
      <c r="E78" s="14">
        <f t="shared" si="2"/>
        <v>46.898502233751117</v>
      </c>
    </row>
    <row r="79" spans="1:5" ht="62.4" x14ac:dyDescent="0.3">
      <c r="A79" s="6" t="s">
        <v>328</v>
      </c>
      <c r="B79" s="7" t="s">
        <v>63</v>
      </c>
      <c r="C79" s="8">
        <v>2203700</v>
      </c>
      <c r="D79" s="8">
        <v>1040396.37</v>
      </c>
      <c r="E79" s="14">
        <f t="shared" si="2"/>
        <v>47.211343195534781</v>
      </c>
    </row>
    <row r="80" spans="1:5" ht="62.4" x14ac:dyDescent="0.3">
      <c r="A80" s="6" t="s">
        <v>329</v>
      </c>
      <c r="B80" s="7" t="s">
        <v>64</v>
      </c>
      <c r="C80" s="8">
        <v>1404800</v>
      </c>
      <c r="D80" s="8">
        <v>743427.9</v>
      </c>
      <c r="E80" s="14">
        <f t="shared" si="2"/>
        <v>52.920550968109339</v>
      </c>
    </row>
    <row r="81" spans="1:5" ht="62.4" x14ac:dyDescent="0.3">
      <c r="A81" s="6" t="s">
        <v>330</v>
      </c>
      <c r="B81" s="7" t="s">
        <v>65</v>
      </c>
      <c r="C81" s="8">
        <v>14489800</v>
      </c>
      <c r="D81" s="8">
        <v>6296910.3899999997</v>
      </c>
      <c r="E81" s="14">
        <f t="shared" si="2"/>
        <v>43.457538337313146</v>
      </c>
    </row>
    <row r="82" spans="1:5" ht="62.4" x14ac:dyDescent="0.3">
      <c r="A82" s="6" t="s">
        <v>331</v>
      </c>
      <c r="B82" s="7" t="s">
        <v>66</v>
      </c>
      <c r="C82" s="8">
        <v>11434900</v>
      </c>
      <c r="D82" s="8">
        <v>4912427.18</v>
      </c>
      <c r="E82" s="14">
        <f t="shared" si="2"/>
        <v>42.959948753377816</v>
      </c>
    </row>
    <row r="83" spans="1:5" ht="62.4" x14ac:dyDescent="0.3">
      <c r="A83" s="6" t="s">
        <v>332</v>
      </c>
      <c r="B83" s="7" t="s">
        <v>67</v>
      </c>
      <c r="C83" s="8">
        <v>1948600</v>
      </c>
      <c r="D83" s="8">
        <v>902064.37</v>
      </c>
      <c r="E83" s="14">
        <f t="shared" si="2"/>
        <v>46.292947244175302</v>
      </c>
    </row>
    <row r="84" spans="1:5" ht="62.4" x14ac:dyDescent="0.3">
      <c r="A84" s="6" t="s">
        <v>333</v>
      </c>
      <c r="B84" s="7" t="s">
        <v>68</v>
      </c>
      <c r="C84" s="8">
        <v>596621</v>
      </c>
      <c r="D84" s="8">
        <v>596621</v>
      </c>
      <c r="E84" s="14">
        <f t="shared" si="2"/>
        <v>100</v>
      </c>
    </row>
    <row r="85" spans="1:5" ht="46.8" x14ac:dyDescent="0.3">
      <c r="A85" s="6" t="s">
        <v>334</v>
      </c>
      <c r="B85" s="9" t="s">
        <v>69</v>
      </c>
      <c r="C85" s="8">
        <v>187100</v>
      </c>
      <c r="D85" s="8">
        <v>0</v>
      </c>
      <c r="E85" s="14">
        <f t="shared" si="2"/>
        <v>0</v>
      </c>
    </row>
    <row r="86" spans="1:5" ht="62.4" x14ac:dyDescent="0.3">
      <c r="A86" s="6" t="s">
        <v>335</v>
      </c>
      <c r="B86" s="9" t="s">
        <v>70</v>
      </c>
      <c r="C86" s="8">
        <v>50000</v>
      </c>
      <c r="D86" s="8">
        <v>50000</v>
      </c>
      <c r="E86" s="14">
        <f t="shared" si="2"/>
        <v>100</v>
      </c>
    </row>
    <row r="87" spans="1:5" ht="46.8" x14ac:dyDescent="0.3">
      <c r="A87" s="6" t="s">
        <v>336</v>
      </c>
      <c r="B87" s="9" t="s">
        <v>71</v>
      </c>
      <c r="C87" s="8">
        <v>200000</v>
      </c>
      <c r="D87" s="8">
        <v>200000</v>
      </c>
      <c r="E87" s="14">
        <f t="shared" si="2"/>
        <v>100</v>
      </c>
    </row>
    <row r="88" spans="1:5" ht="78" x14ac:dyDescent="0.3">
      <c r="A88" s="6" t="s">
        <v>337</v>
      </c>
      <c r="B88" s="7" t="s">
        <v>72</v>
      </c>
      <c r="C88" s="8">
        <v>173400</v>
      </c>
      <c r="D88" s="8">
        <v>0</v>
      </c>
      <c r="E88" s="14">
        <f t="shared" si="2"/>
        <v>0</v>
      </c>
    </row>
    <row r="89" spans="1:5" ht="31.2" x14ac:dyDescent="0.3">
      <c r="A89" s="6" t="s">
        <v>186</v>
      </c>
      <c r="B89" s="7" t="s">
        <v>185</v>
      </c>
      <c r="C89" s="8">
        <f>SUM(C90:C95)</f>
        <v>36805668</v>
      </c>
      <c r="D89" s="8">
        <f>SUM(D90:D95)</f>
        <v>18343019.120000001</v>
      </c>
      <c r="E89" s="14">
        <f t="shared" si="2"/>
        <v>49.837484596122529</v>
      </c>
    </row>
    <row r="90" spans="1:5" ht="62.4" x14ac:dyDescent="0.3">
      <c r="A90" s="6" t="s">
        <v>338</v>
      </c>
      <c r="B90" s="9" t="s">
        <v>187</v>
      </c>
      <c r="C90" s="8">
        <v>239000</v>
      </c>
      <c r="D90" s="8">
        <v>91700</v>
      </c>
      <c r="E90" s="14">
        <f t="shared" si="2"/>
        <v>38.368200836820087</v>
      </c>
    </row>
    <row r="91" spans="1:5" ht="62.4" x14ac:dyDescent="0.3">
      <c r="A91" s="6" t="s">
        <v>339</v>
      </c>
      <c r="B91" s="7" t="s">
        <v>188</v>
      </c>
      <c r="C91" s="8">
        <v>774700</v>
      </c>
      <c r="D91" s="8">
        <v>0</v>
      </c>
      <c r="E91" s="14">
        <f t="shared" si="2"/>
        <v>0</v>
      </c>
    </row>
    <row r="92" spans="1:5" ht="62.4" x14ac:dyDescent="0.3">
      <c r="A92" s="6" t="s">
        <v>340</v>
      </c>
      <c r="B92" s="7" t="s">
        <v>73</v>
      </c>
      <c r="C92" s="8">
        <v>52300</v>
      </c>
      <c r="D92" s="8">
        <v>21700</v>
      </c>
      <c r="E92" s="14">
        <f t="shared" si="2"/>
        <v>41.491395793499045</v>
      </c>
    </row>
    <row r="93" spans="1:5" ht="78" x14ac:dyDescent="0.3">
      <c r="A93" s="6" t="s">
        <v>341</v>
      </c>
      <c r="B93" s="7" t="s">
        <v>74</v>
      </c>
      <c r="C93" s="8">
        <v>205768</v>
      </c>
      <c r="D93" s="8">
        <v>114200</v>
      </c>
      <c r="E93" s="14">
        <f t="shared" si="2"/>
        <v>55.499397379573111</v>
      </c>
    </row>
    <row r="94" spans="1:5" ht="46.8" x14ac:dyDescent="0.3">
      <c r="A94" s="6" t="s">
        <v>342</v>
      </c>
      <c r="B94" s="9" t="s">
        <v>75</v>
      </c>
      <c r="C94" s="8">
        <v>4967100</v>
      </c>
      <c r="D94" s="8">
        <v>2726311.3</v>
      </c>
      <c r="E94" s="14">
        <f t="shared" si="2"/>
        <v>54.887384993255623</v>
      </c>
    </row>
    <row r="95" spans="1:5" ht="62.4" x14ac:dyDescent="0.3">
      <c r="A95" s="6" t="s">
        <v>343</v>
      </c>
      <c r="B95" s="9" t="s">
        <v>76</v>
      </c>
      <c r="C95" s="8">
        <v>30566800</v>
      </c>
      <c r="D95" s="8">
        <v>15389107.82</v>
      </c>
      <c r="E95" s="14">
        <f t="shared" si="2"/>
        <v>50.345825601633145</v>
      </c>
    </row>
    <row r="96" spans="1:5" x14ac:dyDescent="0.3">
      <c r="A96" s="6" t="s">
        <v>189</v>
      </c>
      <c r="B96" s="9" t="s">
        <v>190</v>
      </c>
      <c r="C96" s="8">
        <f>SUM(C97:C101)</f>
        <v>2435064</v>
      </c>
      <c r="D96" s="8">
        <f>SUM(D97:D101)</f>
        <v>1069537.93</v>
      </c>
      <c r="E96" s="14">
        <f t="shared" si="2"/>
        <v>43.922374524858483</v>
      </c>
    </row>
    <row r="97" spans="1:5" ht="46.8" x14ac:dyDescent="0.3">
      <c r="A97" s="6" t="s">
        <v>344</v>
      </c>
      <c r="B97" s="9" t="s">
        <v>77</v>
      </c>
      <c r="C97" s="8">
        <v>52200</v>
      </c>
      <c r="D97" s="8">
        <v>21000</v>
      </c>
      <c r="E97" s="14">
        <f t="shared" si="2"/>
        <v>40.229885057471265</v>
      </c>
    </row>
    <row r="98" spans="1:5" ht="62.4" x14ac:dyDescent="0.3">
      <c r="A98" s="6" t="s">
        <v>345</v>
      </c>
      <c r="B98" s="7" t="s">
        <v>78</v>
      </c>
      <c r="C98" s="8">
        <v>44500</v>
      </c>
      <c r="D98" s="8">
        <v>0</v>
      </c>
      <c r="E98" s="14">
        <f t="shared" si="2"/>
        <v>0</v>
      </c>
    </row>
    <row r="99" spans="1:5" ht="78" x14ac:dyDescent="0.3">
      <c r="A99" s="6" t="s">
        <v>346</v>
      </c>
      <c r="B99" s="7" t="s">
        <v>79</v>
      </c>
      <c r="C99" s="8">
        <v>41154</v>
      </c>
      <c r="D99" s="8">
        <v>20576.8</v>
      </c>
      <c r="E99" s="14">
        <f t="shared" si="2"/>
        <v>49.999514020508336</v>
      </c>
    </row>
    <row r="100" spans="1:5" ht="46.8" x14ac:dyDescent="0.3">
      <c r="A100" s="6" t="s">
        <v>347</v>
      </c>
      <c r="B100" s="9" t="s">
        <v>80</v>
      </c>
      <c r="C100" s="8">
        <v>101110</v>
      </c>
      <c r="D100" s="8">
        <v>19269.599999999999</v>
      </c>
      <c r="E100" s="14">
        <f t="shared" si="2"/>
        <v>19.058055583028384</v>
      </c>
    </row>
    <row r="101" spans="1:5" ht="46.8" x14ac:dyDescent="0.3">
      <c r="A101" s="6" t="s">
        <v>348</v>
      </c>
      <c r="B101" s="9" t="s">
        <v>81</v>
      </c>
      <c r="C101" s="8">
        <v>2196100</v>
      </c>
      <c r="D101" s="8">
        <v>1008691.53</v>
      </c>
      <c r="E101" s="14">
        <f t="shared" si="2"/>
        <v>45.93103820408907</v>
      </c>
    </row>
    <row r="102" spans="1:5" x14ac:dyDescent="0.3">
      <c r="A102" s="6" t="s">
        <v>191</v>
      </c>
      <c r="B102" s="9" t="s">
        <v>193</v>
      </c>
      <c r="C102" s="8">
        <f>C103+C111</f>
        <v>5148077</v>
      </c>
      <c r="D102" s="8">
        <f>D103+D111</f>
        <v>3023937.4299999997</v>
      </c>
      <c r="E102" s="14">
        <f t="shared" si="2"/>
        <v>58.739164740542925</v>
      </c>
    </row>
    <row r="103" spans="1:5" x14ac:dyDescent="0.3">
      <c r="A103" s="6" t="s">
        <v>192</v>
      </c>
      <c r="B103" s="9" t="s">
        <v>194</v>
      </c>
      <c r="C103" s="8">
        <f>SUM(C104:C110)</f>
        <v>5118077</v>
      </c>
      <c r="D103" s="8">
        <f>SUM(D104:D110)</f>
        <v>3023937.4299999997</v>
      </c>
      <c r="E103" s="14">
        <f t="shared" si="2"/>
        <v>59.083468849726174</v>
      </c>
    </row>
    <row r="104" spans="1:5" ht="62.4" x14ac:dyDescent="0.3">
      <c r="A104" s="6" t="s">
        <v>349</v>
      </c>
      <c r="B104" s="9" t="s">
        <v>82</v>
      </c>
      <c r="C104" s="8">
        <v>67100</v>
      </c>
      <c r="D104" s="8">
        <v>26000</v>
      </c>
      <c r="E104" s="14">
        <f t="shared" si="2"/>
        <v>38.748137108792847</v>
      </c>
    </row>
    <row r="105" spans="1:5" ht="62.4" x14ac:dyDescent="0.3">
      <c r="A105" s="6" t="s">
        <v>350</v>
      </c>
      <c r="B105" s="7" t="s">
        <v>83</v>
      </c>
      <c r="C105" s="8">
        <v>57100</v>
      </c>
      <c r="D105" s="8">
        <v>0</v>
      </c>
      <c r="E105" s="14">
        <f t="shared" si="2"/>
        <v>0</v>
      </c>
    </row>
    <row r="106" spans="1:5" ht="78" x14ac:dyDescent="0.3">
      <c r="A106" s="6" t="s">
        <v>351</v>
      </c>
      <c r="B106" s="7" t="s">
        <v>84</v>
      </c>
      <c r="C106" s="8">
        <v>20577</v>
      </c>
      <c r="D106" s="8">
        <v>5835.91</v>
      </c>
      <c r="E106" s="14">
        <f t="shared" si="2"/>
        <v>28.361325752053265</v>
      </c>
    </row>
    <row r="107" spans="1:5" ht="46.8" x14ac:dyDescent="0.3">
      <c r="A107" s="6" t="s">
        <v>352</v>
      </c>
      <c r="B107" s="9" t="s">
        <v>85</v>
      </c>
      <c r="C107" s="8">
        <v>403600</v>
      </c>
      <c r="D107" s="8">
        <v>0</v>
      </c>
      <c r="E107" s="14">
        <f t="shared" si="2"/>
        <v>0</v>
      </c>
    </row>
    <row r="108" spans="1:5" ht="46.8" x14ac:dyDescent="0.3">
      <c r="A108" s="6" t="s">
        <v>353</v>
      </c>
      <c r="B108" s="9" t="s">
        <v>86</v>
      </c>
      <c r="C108" s="8">
        <v>2339900</v>
      </c>
      <c r="D108" s="8">
        <v>1416701.52</v>
      </c>
      <c r="E108" s="14">
        <f t="shared" si="2"/>
        <v>60.545387409718366</v>
      </c>
    </row>
    <row r="109" spans="1:5" ht="62.4" x14ac:dyDescent="0.3">
      <c r="A109" s="6" t="s">
        <v>354</v>
      </c>
      <c r="B109" s="7" t="s">
        <v>87</v>
      </c>
      <c r="C109" s="8">
        <v>212200</v>
      </c>
      <c r="D109" s="8">
        <v>212200</v>
      </c>
      <c r="E109" s="14">
        <f t="shared" si="2"/>
        <v>100</v>
      </c>
    </row>
    <row r="110" spans="1:5" ht="46.8" x14ac:dyDescent="0.3">
      <c r="A110" s="6" t="s">
        <v>355</v>
      </c>
      <c r="B110" s="9" t="s">
        <v>88</v>
      </c>
      <c r="C110" s="8">
        <v>2017600</v>
      </c>
      <c r="D110" s="8">
        <v>1363200</v>
      </c>
      <c r="E110" s="14">
        <f t="shared" si="2"/>
        <v>67.565424266455196</v>
      </c>
    </row>
    <row r="111" spans="1:5" ht="31.2" x14ac:dyDescent="0.3">
      <c r="A111" s="6" t="s">
        <v>195</v>
      </c>
      <c r="B111" s="9" t="s">
        <v>196</v>
      </c>
      <c r="C111" s="8">
        <f>C112</f>
        <v>30000</v>
      </c>
      <c r="D111" s="8">
        <f>D112</f>
        <v>0</v>
      </c>
      <c r="E111" s="14">
        <f t="shared" si="2"/>
        <v>0</v>
      </c>
    </row>
    <row r="112" spans="1:5" ht="78" x14ac:dyDescent="0.3">
      <c r="A112" s="6" t="s">
        <v>356</v>
      </c>
      <c r="B112" s="7" t="s">
        <v>197</v>
      </c>
      <c r="C112" s="8">
        <v>30000</v>
      </c>
      <c r="D112" s="8">
        <v>0</v>
      </c>
      <c r="E112" s="14">
        <f t="shared" si="2"/>
        <v>0</v>
      </c>
    </row>
    <row r="113" spans="1:5" ht="46.8" x14ac:dyDescent="0.3">
      <c r="A113" s="6" t="s">
        <v>198</v>
      </c>
      <c r="B113" s="7" t="s">
        <v>200</v>
      </c>
      <c r="C113" s="8">
        <f>C114</f>
        <v>451514.05</v>
      </c>
      <c r="D113" s="8">
        <f>D114</f>
        <v>0</v>
      </c>
      <c r="E113" s="14">
        <f t="shared" si="2"/>
        <v>0</v>
      </c>
    </row>
    <row r="114" spans="1:5" ht="31.2" x14ac:dyDescent="0.3">
      <c r="A114" s="6" t="s">
        <v>199</v>
      </c>
      <c r="B114" s="7" t="s">
        <v>201</v>
      </c>
      <c r="C114" s="8">
        <f>C115</f>
        <v>451514.05</v>
      </c>
      <c r="D114" s="8">
        <f>D115</f>
        <v>0</v>
      </c>
      <c r="E114" s="14">
        <f t="shared" si="2"/>
        <v>0</v>
      </c>
    </row>
    <row r="115" spans="1:5" ht="93.6" x14ac:dyDescent="0.3">
      <c r="A115" s="6" t="s">
        <v>357</v>
      </c>
      <c r="B115" s="7" t="s">
        <v>89</v>
      </c>
      <c r="C115" s="8">
        <v>451514.05</v>
      </c>
      <c r="D115" s="8">
        <v>0</v>
      </c>
      <c r="E115" s="14">
        <f t="shared" si="2"/>
        <v>0</v>
      </c>
    </row>
    <row r="116" spans="1:5" ht="31.2" x14ac:dyDescent="0.3">
      <c r="A116" s="6" t="s">
        <v>202</v>
      </c>
      <c r="B116" s="7" t="s">
        <v>204</v>
      </c>
      <c r="C116" s="8">
        <f>C117+C121+C123</f>
        <v>132460723</v>
      </c>
      <c r="D116" s="8">
        <f>D117+D121+D123</f>
        <v>64735370.159999996</v>
      </c>
      <c r="E116" s="14">
        <f t="shared" si="2"/>
        <v>48.871370089079157</v>
      </c>
    </row>
    <row r="117" spans="1:5" ht="46.8" x14ac:dyDescent="0.3">
      <c r="A117" s="6" t="s">
        <v>203</v>
      </c>
      <c r="B117" s="7" t="s">
        <v>205</v>
      </c>
      <c r="C117" s="8">
        <f>SUM(C118:C120)</f>
        <v>90288100</v>
      </c>
      <c r="D117" s="8">
        <f>SUM(D118:D120)</f>
        <v>48003892</v>
      </c>
      <c r="E117" s="14">
        <f t="shared" si="2"/>
        <v>53.167462821789364</v>
      </c>
    </row>
    <row r="118" spans="1:5" ht="93.6" x14ac:dyDescent="0.3">
      <c r="A118" s="6" t="s">
        <v>358</v>
      </c>
      <c r="B118" s="7" t="s">
        <v>90</v>
      </c>
      <c r="C118" s="8">
        <v>36878700</v>
      </c>
      <c r="D118" s="8">
        <v>18439200</v>
      </c>
      <c r="E118" s="14">
        <f t="shared" si="2"/>
        <v>49.999593261150743</v>
      </c>
    </row>
    <row r="119" spans="1:5" ht="93.6" x14ac:dyDescent="0.3">
      <c r="A119" s="6" t="s">
        <v>359</v>
      </c>
      <c r="B119" s="7" t="s">
        <v>91</v>
      </c>
      <c r="C119" s="8">
        <v>4200000</v>
      </c>
      <c r="D119" s="8">
        <v>2099994</v>
      </c>
      <c r="E119" s="14">
        <f t="shared" si="2"/>
        <v>49.999857142857145</v>
      </c>
    </row>
    <row r="120" spans="1:5" ht="78" x14ac:dyDescent="0.3">
      <c r="A120" s="6" t="s">
        <v>360</v>
      </c>
      <c r="B120" s="7" t="s">
        <v>92</v>
      </c>
      <c r="C120" s="8">
        <v>49209400</v>
      </c>
      <c r="D120" s="8">
        <v>27464698</v>
      </c>
      <c r="E120" s="14">
        <f t="shared" si="2"/>
        <v>55.811893662592922</v>
      </c>
    </row>
    <row r="121" spans="1:5" x14ac:dyDescent="0.3">
      <c r="A121" s="6" t="s">
        <v>206</v>
      </c>
      <c r="B121" s="7" t="s">
        <v>207</v>
      </c>
      <c r="C121" s="8">
        <f>C122</f>
        <v>118200</v>
      </c>
      <c r="D121" s="8">
        <f>D122</f>
        <v>92805.47</v>
      </c>
      <c r="E121" s="14">
        <f t="shared" si="2"/>
        <v>78.515626057529616</v>
      </c>
    </row>
    <row r="122" spans="1:5" ht="62.4" x14ac:dyDescent="0.3">
      <c r="A122" s="6" t="s">
        <v>361</v>
      </c>
      <c r="B122" s="9" t="s">
        <v>93</v>
      </c>
      <c r="C122" s="8">
        <v>118200</v>
      </c>
      <c r="D122" s="8">
        <v>92805.47</v>
      </c>
      <c r="E122" s="14">
        <f t="shared" si="2"/>
        <v>78.515626057529616</v>
      </c>
    </row>
    <row r="123" spans="1:5" ht="31.2" x14ac:dyDescent="0.3">
      <c r="A123" s="6" t="s">
        <v>208</v>
      </c>
      <c r="B123" s="9" t="s">
        <v>209</v>
      </c>
      <c r="C123" s="8">
        <f>SUM(C124:C132)</f>
        <v>42054423</v>
      </c>
      <c r="D123" s="8">
        <f>SUM(D124:D132)</f>
        <v>16638672.689999999</v>
      </c>
      <c r="E123" s="14">
        <f t="shared" si="2"/>
        <v>39.564620087642147</v>
      </c>
    </row>
    <row r="124" spans="1:5" ht="62.4" x14ac:dyDescent="0.3">
      <c r="A124" s="6" t="s">
        <v>362</v>
      </c>
      <c r="B124" s="9" t="s">
        <v>94</v>
      </c>
      <c r="C124" s="8">
        <v>436300</v>
      </c>
      <c r="D124" s="8">
        <v>160000</v>
      </c>
      <c r="E124" s="14">
        <f t="shared" si="2"/>
        <v>36.672014668805865</v>
      </c>
    </row>
    <row r="125" spans="1:5" ht="78" x14ac:dyDescent="0.3">
      <c r="A125" s="6" t="s">
        <v>363</v>
      </c>
      <c r="B125" s="7" t="s">
        <v>95</v>
      </c>
      <c r="C125" s="8">
        <v>860900</v>
      </c>
      <c r="D125" s="8">
        <v>0</v>
      </c>
      <c r="E125" s="14">
        <f t="shared" si="2"/>
        <v>0</v>
      </c>
    </row>
    <row r="126" spans="1:5" ht="78" x14ac:dyDescent="0.3">
      <c r="A126" s="6" t="s">
        <v>364</v>
      </c>
      <c r="B126" s="7" t="s">
        <v>96</v>
      </c>
      <c r="C126" s="8">
        <v>576209</v>
      </c>
      <c r="D126" s="8">
        <v>54618.22</v>
      </c>
      <c r="E126" s="14">
        <f t="shared" si="2"/>
        <v>9.4788904720335854</v>
      </c>
    </row>
    <row r="127" spans="1:5" ht="62.4" x14ac:dyDescent="0.3">
      <c r="A127" s="6" t="s">
        <v>365</v>
      </c>
      <c r="B127" s="7" t="s">
        <v>97</v>
      </c>
      <c r="C127" s="8">
        <v>22243700</v>
      </c>
      <c r="D127" s="8">
        <v>10146671.619999999</v>
      </c>
      <c r="E127" s="14">
        <f t="shared" si="2"/>
        <v>45.615934489316068</v>
      </c>
    </row>
    <row r="128" spans="1:5" ht="62.4" x14ac:dyDescent="0.3">
      <c r="A128" s="6" t="s">
        <v>366</v>
      </c>
      <c r="B128" s="9" t="s">
        <v>98</v>
      </c>
      <c r="C128" s="8">
        <v>12722600</v>
      </c>
      <c r="D128" s="8">
        <v>5781529.9500000002</v>
      </c>
      <c r="E128" s="14">
        <f t="shared" si="2"/>
        <v>45.442990819486582</v>
      </c>
    </row>
    <row r="129" spans="1:5" ht="62.4" x14ac:dyDescent="0.3">
      <c r="A129" s="6" t="s">
        <v>367</v>
      </c>
      <c r="B129" s="7" t="s">
        <v>99</v>
      </c>
      <c r="C129" s="8">
        <v>483557</v>
      </c>
      <c r="D129" s="8">
        <v>165242.9</v>
      </c>
      <c r="E129" s="14">
        <f t="shared" si="2"/>
        <v>34.172372646864794</v>
      </c>
    </row>
    <row r="130" spans="1:5" ht="62.4" x14ac:dyDescent="0.3">
      <c r="A130" s="6" t="s">
        <v>368</v>
      </c>
      <c r="B130" s="9" t="s">
        <v>100</v>
      </c>
      <c r="C130" s="8">
        <v>290000</v>
      </c>
      <c r="D130" s="8">
        <v>126610</v>
      </c>
      <c r="E130" s="14">
        <f t="shared" si="2"/>
        <v>43.658620689655173</v>
      </c>
    </row>
    <row r="131" spans="1:5" ht="62.4" x14ac:dyDescent="0.3">
      <c r="A131" s="6" t="s">
        <v>369</v>
      </c>
      <c r="B131" s="7" t="s">
        <v>101</v>
      </c>
      <c r="C131" s="8">
        <v>489557</v>
      </c>
      <c r="D131" s="8">
        <v>204000</v>
      </c>
      <c r="E131" s="14">
        <f t="shared" si="2"/>
        <v>41.670326437983725</v>
      </c>
    </row>
    <row r="132" spans="1:5" ht="62.4" x14ac:dyDescent="0.3">
      <c r="A132" s="6" t="s">
        <v>370</v>
      </c>
      <c r="B132" s="7" t="s">
        <v>102</v>
      </c>
      <c r="C132" s="8">
        <v>3951600</v>
      </c>
      <c r="D132" s="8">
        <v>0</v>
      </c>
      <c r="E132" s="14">
        <f t="shared" si="2"/>
        <v>0</v>
      </c>
    </row>
    <row r="133" spans="1:5" ht="31.2" x14ac:dyDescent="0.3">
      <c r="A133" s="6" t="s">
        <v>210</v>
      </c>
      <c r="B133" s="7" t="s">
        <v>212</v>
      </c>
      <c r="C133" s="8">
        <f>C134</f>
        <v>34321138</v>
      </c>
      <c r="D133" s="8">
        <f>D134</f>
        <v>10635122.65</v>
      </c>
      <c r="E133" s="14">
        <f t="shared" si="2"/>
        <v>30.987092123810115</v>
      </c>
    </row>
    <row r="134" spans="1:5" x14ac:dyDescent="0.3">
      <c r="A134" s="6" t="s">
        <v>211</v>
      </c>
      <c r="B134" s="7" t="s">
        <v>213</v>
      </c>
      <c r="C134" s="8">
        <f>SUM(C135:C144)</f>
        <v>34321138</v>
      </c>
      <c r="D134" s="8">
        <f>SUM(D135:D144)</f>
        <v>10635122.65</v>
      </c>
      <c r="E134" s="14">
        <f t="shared" si="2"/>
        <v>30.987092123810115</v>
      </c>
    </row>
    <row r="135" spans="1:5" ht="62.4" x14ac:dyDescent="0.3">
      <c r="A135" s="6" t="s">
        <v>371</v>
      </c>
      <c r="B135" s="9" t="s">
        <v>103</v>
      </c>
      <c r="C135" s="8">
        <v>118800</v>
      </c>
      <c r="D135" s="8">
        <v>46000</v>
      </c>
      <c r="E135" s="14">
        <f t="shared" si="2"/>
        <v>38.72053872053872</v>
      </c>
    </row>
    <row r="136" spans="1:5" ht="62.4" x14ac:dyDescent="0.3">
      <c r="A136" s="6" t="s">
        <v>372</v>
      </c>
      <c r="B136" s="7" t="s">
        <v>104</v>
      </c>
      <c r="C136" s="8">
        <v>101300</v>
      </c>
      <c r="D136" s="8">
        <v>0</v>
      </c>
      <c r="E136" s="14">
        <f t="shared" si="2"/>
        <v>0</v>
      </c>
    </row>
    <row r="137" spans="1:5" ht="78" x14ac:dyDescent="0.3">
      <c r="A137" s="6" t="s">
        <v>373</v>
      </c>
      <c r="B137" s="7" t="s">
        <v>105</v>
      </c>
      <c r="C137" s="8">
        <v>102884</v>
      </c>
      <c r="D137" s="8">
        <v>67571.820000000007</v>
      </c>
      <c r="E137" s="14">
        <f t="shared" si="2"/>
        <v>65.677675829089083</v>
      </c>
    </row>
    <row r="138" spans="1:5" ht="46.8" x14ac:dyDescent="0.3">
      <c r="A138" s="6" t="s">
        <v>374</v>
      </c>
      <c r="B138" s="9" t="s">
        <v>106</v>
      </c>
      <c r="C138" s="8">
        <v>500000</v>
      </c>
      <c r="D138" s="8">
        <v>176331</v>
      </c>
      <c r="E138" s="14">
        <f t="shared" si="2"/>
        <v>35.266199999999998</v>
      </c>
    </row>
    <row r="139" spans="1:5" ht="46.8" x14ac:dyDescent="0.3">
      <c r="A139" s="6" t="s">
        <v>375</v>
      </c>
      <c r="B139" s="9" t="s">
        <v>107</v>
      </c>
      <c r="C139" s="8">
        <v>16055600</v>
      </c>
      <c r="D139" s="8">
        <v>10073573.630000001</v>
      </c>
      <c r="E139" s="14">
        <f t="shared" ref="E139:E202" si="3">100*D139/C139</f>
        <v>62.741807406761509</v>
      </c>
    </row>
    <row r="140" spans="1:5" ht="62.4" x14ac:dyDescent="0.3">
      <c r="A140" s="6" t="s">
        <v>376</v>
      </c>
      <c r="B140" s="7" t="s">
        <v>108</v>
      </c>
      <c r="C140" s="8">
        <v>632550</v>
      </c>
      <c r="D140" s="8">
        <v>271646.2</v>
      </c>
      <c r="E140" s="14">
        <f t="shared" si="3"/>
        <v>42.944620978578769</v>
      </c>
    </row>
    <row r="141" spans="1:5" ht="62.4" x14ac:dyDescent="0.3">
      <c r="A141" s="6" t="s">
        <v>377</v>
      </c>
      <c r="B141" s="7" t="s">
        <v>109</v>
      </c>
      <c r="C141" s="8">
        <v>54004</v>
      </c>
      <c r="D141" s="8">
        <v>0</v>
      </c>
      <c r="E141" s="14">
        <f t="shared" si="3"/>
        <v>0</v>
      </c>
    </row>
    <row r="142" spans="1:5" ht="46.8" x14ac:dyDescent="0.3">
      <c r="A142" s="6" t="s">
        <v>378</v>
      </c>
      <c r="B142" s="9" t="s">
        <v>110</v>
      </c>
      <c r="C142" s="8">
        <v>2873100</v>
      </c>
      <c r="D142" s="8">
        <v>0</v>
      </c>
      <c r="E142" s="14">
        <f t="shared" si="3"/>
        <v>0</v>
      </c>
    </row>
    <row r="143" spans="1:5" ht="78" x14ac:dyDescent="0.3">
      <c r="A143" s="6" t="s">
        <v>379</v>
      </c>
      <c r="B143" s="7" t="s">
        <v>111</v>
      </c>
      <c r="C143" s="8">
        <v>1802090</v>
      </c>
      <c r="D143" s="8">
        <v>0</v>
      </c>
      <c r="E143" s="14">
        <f t="shared" si="3"/>
        <v>0</v>
      </c>
    </row>
    <row r="144" spans="1:5" ht="46.8" x14ac:dyDescent="0.3">
      <c r="A144" s="6" t="s">
        <v>380</v>
      </c>
      <c r="B144" s="9" t="s">
        <v>112</v>
      </c>
      <c r="C144" s="8">
        <v>12080810</v>
      </c>
      <c r="D144" s="8">
        <v>0</v>
      </c>
      <c r="E144" s="14">
        <f t="shared" si="3"/>
        <v>0</v>
      </c>
    </row>
    <row r="145" spans="1:5" ht="31.2" x14ac:dyDescent="0.3">
      <c r="A145" s="6" t="s">
        <v>214</v>
      </c>
      <c r="B145" s="9" t="s">
        <v>216</v>
      </c>
      <c r="C145" s="8">
        <f>C146</f>
        <v>960900</v>
      </c>
      <c r="D145" s="8">
        <f>D146</f>
        <v>667276</v>
      </c>
      <c r="E145" s="14">
        <f t="shared" si="3"/>
        <v>69.442814028514931</v>
      </c>
    </row>
    <row r="146" spans="1:5" x14ac:dyDescent="0.3">
      <c r="A146" s="6" t="s">
        <v>215</v>
      </c>
      <c r="B146" s="9" t="s">
        <v>217</v>
      </c>
      <c r="C146" s="8">
        <f>C147+C148</f>
        <v>960900</v>
      </c>
      <c r="D146" s="8">
        <f>D147+D148</f>
        <v>667276</v>
      </c>
      <c r="E146" s="14">
        <f t="shared" si="3"/>
        <v>69.442814028514931</v>
      </c>
    </row>
    <row r="147" spans="1:5" ht="93.6" x14ac:dyDescent="0.3">
      <c r="A147" s="6" t="s">
        <v>381</v>
      </c>
      <c r="B147" s="7" t="s">
        <v>113</v>
      </c>
      <c r="C147" s="8">
        <v>3000</v>
      </c>
      <c r="D147" s="8">
        <v>1001</v>
      </c>
      <c r="E147" s="14">
        <f t="shared" si="3"/>
        <v>33.366666666666667</v>
      </c>
    </row>
    <row r="148" spans="1:5" ht="62.4" x14ac:dyDescent="0.3">
      <c r="A148" s="6" t="s">
        <v>382</v>
      </c>
      <c r="B148" s="7" t="s">
        <v>114</v>
      </c>
      <c r="C148" s="8">
        <v>957900</v>
      </c>
      <c r="D148" s="8">
        <v>666275</v>
      </c>
      <c r="E148" s="14">
        <f t="shared" si="3"/>
        <v>69.555799143960741</v>
      </c>
    </row>
    <row r="149" spans="1:5" x14ac:dyDescent="0.3">
      <c r="A149" s="6" t="s">
        <v>218</v>
      </c>
      <c r="B149" s="7" t="s">
        <v>220</v>
      </c>
      <c r="C149" s="8">
        <f>C150+C158</f>
        <v>96578514.400000006</v>
      </c>
      <c r="D149" s="8">
        <f>D150+D158</f>
        <v>5399249.2699999996</v>
      </c>
      <c r="E149" s="14">
        <f t="shared" si="3"/>
        <v>5.5905283939633676</v>
      </c>
    </row>
    <row r="150" spans="1:5" x14ac:dyDescent="0.3">
      <c r="A150" s="6" t="s">
        <v>219</v>
      </c>
      <c r="B150" s="7" t="s">
        <v>221</v>
      </c>
      <c r="C150" s="8">
        <f>SUM(C151:C157)</f>
        <v>85815014.400000006</v>
      </c>
      <c r="D150" s="8">
        <f>SUM(D151:D157)</f>
        <v>1248096.17</v>
      </c>
      <c r="E150" s="14">
        <f t="shared" si="3"/>
        <v>1.4544030304328655</v>
      </c>
    </row>
    <row r="151" spans="1:5" ht="62.4" x14ac:dyDescent="0.3">
      <c r="A151" s="6" t="s">
        <v>383</v>
      </c>
      <c r="B151" s="7" t="s">
        <v>115</v>
      </c>
      <c r="C151" s="8">
        <v>1252200</v>
      </c>
      <c r="D151" s="8">
        <v>1248096.17</v>
      </c>
      <c r="E151" s="14">
        <f t="shared" si="3"/>
        <v>99.672270404088806</v>
      </c>
    </row>
    <row r="152" spans="1:5" ht="62.4" x14ac:dyDescent="0.3">
      <c r="A152" s="6" t="s">
        <v>384</v>
      </c>
      <c r="B152" s="7" t="s">
        <v>116</v>
      </c>
      <c r="C152" s="8">
        <v>160000</v>
      </c>
      <c r="D152" s="8">
        <v>0</v>
      </c>
      <c r="E152" s="14">
        <f t="shared" si="3"/>
        <v>0</v>
      </c>
    </row>
    <row r="153" spans="1:5" ht="62.4" x14ac:dyDescent="0.3">
      <c r="A153" s="6" t="s">
        <v>385</v>
      </c>
      <c r="B153" s="9" t="s">
        <v>117</v>
      </c>
      <c r="C153" s="8">
        <v>287000</v>
      </c>
      <c r="D153" s="8">
        <v>0</v>
      </c>
      <c r="E153" s="14">
        <f t="shared" si="3"/>
        <v>0</v>
      </c>
    </row>
    <row r="154" spans="1:5" ht="62.4" x14ac:dyDescent="0.3">
      <c r="A154" s="6" t="s">
        <v>386</v>
      </c>
      <c r="B154" s="7" t="s">
        <v>118</v>
      </c>
      <c r="C154" s="8">
        <v>38538542</v>
      </c>
      <c r="D154" s="8">
        <v>0</v>
      </c>
      <c r="E154" s="14">
        <f t="shared" si="3"/>
        <v>0</v>
      </c>
    </row>
    <row r="155" spans="1:5" ht="78" x14ac:dyDescent="0.3">
      <c r="A155" s="6" t="s">
        <v>387</v>
      </c>
      <c r="B155" s="7" t="s">
        <v>119</v>
      </c>
      <c r="C155" s="8">
        <v>6157663.2000000002</v>
      </c>
      <c r="D155" s="8">
        <v>0</v>
      </c>
      <c r="E155" s="14">
        <f t="shared" si="3"/>
        <v>0</v>
      </c>
    </row>
    <row r="156" spans="1:5" ht="46.8" x14ac:dyDescent="0.3">
      <c r="A156" s="6" t="s">
        <v>388</v>
      </c>
      <c r="B156" s="9" t="s">
        <v>120</v>
      </c>
      <c r="C156" s="8">
        <v>12455200</v>
      </c>
      <c r="D156" s="8">
        <v>0</v>
      </c>
      <c r="E156" s="14">
        <f t="shared" si="3"/>
        <v>0</v>
      </c>
    </row>
    <row r="157" spans="1:5" ht="62.4" x14ac:dyDescent="0.3">
      <c r="A157" s="6" t="s">
        <v>389</v>
      </c>
      <c r="B157" s="7" t="s">
        <v>121</v>
      </c>
      <c r="C157" s="8">
        <v>26964409.199999999</v>
      </c>
      <c r="D157" s="8">
        <v>0</v>
      </c>
      <c r="E157" s="14">
        <f t="shared" si="3"/>
        <v>0</v>
      </c>
    </row>
    <row r="158" spans="1:5" x14ac:dyDescent="0.3">
      <c r="A158" s="6" t="s">
        <v>222</v>
      </c>
      <c r="B158" s="7" t="s">
        <v>223</v>
      </c>
      <c r="C158" s="8">
        <f>C159+C160</f>
        <v>10763500</v>
      </c>
      <c r="D158" s="8">
        <f>D159+D160</f>
        <v>4151153.1</v>
      </c>
      <c r="E158" s="14">
        <f t="shared" si="3"/>
        <v>38.566944767036745</v>
      </c>
    </row>
    <row r="159" spans="1:5" ht="93.6" x14ac:dyDescent="0.3">
      <c r="A159" s="6" t="s">
        <v>390</v>
      </c>
      <c r="B159" s="7" t="s">
        <v>122</v>
      </c>
      <c r="C159" s="8">
        <v>10763400</v>
      </c>
      <c r="D159" s="8">
        <v>4151153.1</v>
      </c>
      <c r="E159" s="14">
        <f t="shared" si="3"/>
        <v>38.567303082669042</v>
      </c>
    </row>
    <row r="160" spans="1:5" ht="62.4" x14ac:dyDescent="0.3">
      <c r="A160" s="6" t="s">
        <v>391</v>
      </c>
      <c r="B160" s="9" t="s">
        <v>123</v>
      </c>
      <c r="C160" s="8">
        <v>100</v>
      </c>
      <c r="D160" s="8">
        <v>0</v>
      </c>
      <c r="E160" s="14">
        <f t="shared" si="3"/>
        <v>0</v>
      </c>
    </row>
    <row r="161" spans="1:5" x14ac:dyDescent="0.3">
      <c r="A161" s="6" t="s">
        <v>224</v>
      </c>
      <c r="B161" s="9" t="s">
        <v>226</v>
      </c>
      <c r="C161" s="8">
        <f>C162+C164+C166</f>
        <v>34407480</v>
      </c>
      <c r="D161" s="8">
        <f>D162+D164+D166</f>
        <v>2914268.31</v>
      </c>
      <c r="E161" s="14">
        <f t="shared" si="3"/>
        <v>8.4698684995239404</v>
      </c>
    </row>
    <row r="162" spans="1:5" x14ac:dyDescent="0.3">
      <c r="A162" s="6" t="s">
        <v>225</v>
      </c>
      <c r="B162" s="9" t="s">
        <v>227</v>
      </c>
      <c r="C162" s="8">
        <f>C163</f>
        <v>837866</v>
      </c>
      <c r="D162" s="8">
        <f>D163</f>
        <v>495518.14</v>
      </c>
      <c r="E162" s="14">
        <f t="shared" si="3"/>
        <v>59.14049979352307</v>
      </c>
    </row>
    <row r="163" spans="1:5" ht="62.4" x14ac:dyDescent="0.3">
      <c r="A163" s="6" t="s">
        <v>392</v>
      </c>
      <c r="B163" s="7" t="s">
        <v>124</v>
      </c>
      <c r="C163" s="8">
        <v>837866</v>
      </c>
      <c r="D163" s="8">
        <v>495518.14</v>
      </c>
      <c r="E163" s="14">
        <f t="shared" si="3"/>
        <v>59.14049979352307</v>
      </c>
    </row>
    <row r="164" spans="1:5" ht="31.2" x14ac:dyDescent="0.3">
      <c r="A164" s="6" t="s">
        <v>228</v>
      </c>
      <c r="B164" s="7" t="s">
        <v>209</v>
      </c>
      <c r="C164" s="8">
        <f>C165</f>
        <v>5198250</v>
      </c>
      <c r="D164" s="8">
        <f>D165</f>
        <v>2418750.17</v>
      </c>
      <c r="E164" s="14">
        <f t="shared" si="3"/>
        <v>46.530085509546481</v>
      </c>
    </row>
    <row r="165" spans="1:5" ht="62.4" x14ac:dyDescent="0.3">
      <c r="A165" s="6" t="s">
        <v>393</v>
      </c>
      <c r="B165" s="7" t="s">
        <v>125</v>
      </c>
      <c r="C165" s="8">
        <v>5198250</v>
      </c>
      <c r="D165" s="8">
        <v>2418750.17</v>
      </c>
      <c r="E165" s="14">
        <f t="shared" si="3"/>
        <v>46.530085509546481</v>
      </c>
    </row>
    <row r="166" spans="1:5" x14ac:dyDescent="0.3">
      <c r="A166" s="6" t="s">
        <v>229</v>
      </c>
      <c r="B166" s="7" t="s">
        <v>230</v>
      </c>
      <c r="C166" s="8">
        <f>C167</f>
        <v>28371364</v>
      </c>
      <c r="D166" s="8">
        <f>D167</f>
        <v>0</v>
      </c>
      <c r="E166" s="14">
        <f t="shared" si="3"/>
        <v>0</v>
      </c>
    </row>
    <row r="167" spans="1:5" ht="93.6" x14ac:dyDescent="0.3">
      <c r="A167" s="6" t="s">
        <v>394</v>
      </c>
      <c r="B167" s="7" t="s">
        <v>126</v>
      </c>
      <c r="C167" s="8">
        <v>28371364</v>
      </c>
      <c r="D167" s="8">
        <v>0</v>
      </c>
      <c r="E167" s="14">
        <f t="shared" si="3"/>
        <v>0</v>
      </c>
    </row>
    <row r="168" spans="1:5" ht="46.8" x14ac:dyDescent="0.3">
      <c r="A168" s="6" t="s">
        <v>231</v>
      </c>
      <c r="B168" s="7" t="s">
        <v>233</v>
      </c>
      <c r="C168" s="8">
        <f>C169+C174+C176+C180</f>
        <v>98245781</v>
      </c>
      <c r="D168" s="8">
        <f>D169+D174+D176+D180</f>
        <v>38783892.869999997</v>
      </c>
      <c r="E168" s="14">
        <f t="shared" si="3"/>
        <v>39.476395296811774</v>
      </c>
    </row>
    <row r="169" spans="1:5" x14ac:dyDescent="0.3">
      <c r="A169" s="6" t="s">
        <v>232</v>
      </c>
      <c r="B169" s="7" t="s">
        <v>234</v>
      </c>
      <c r="C169" s="8">
        <f>SUM(C170:C173)</f>
        <v>8506199</v>
      </c>
      <c r="D169" s="8">
        <f>SUM(D170:D173)</f>
        <v>3511138.87</v>
      </c>
      <c r="E169" s="14">
        <f t="shared" si="3"/>
        <v>41.27741274334165</v>
      </c>
    </row>
    <row r="170" spans="1:5" ht="78" x14ac:dyDescent="0.3">
      <c r="A170" s="6" t="s">
        <v>395</v>
      </c>
      <c r="B170" s="7" t="s">
        <v>127</v>
      </c>
      <c r="C170" s="8">
        <v>275200</v>
      </c>
      <c r="D170" s="8">
        <v>105700</v>
      </c>
      <c r="E170" s="14">
        <f t="shared" si="3"/>
        <v>38.408430232558139</v>
      </c>
    </row>
    <row r="171" spans="1:5" ht="93.6" x14ac:dyDescent="0.3">
      <c r="A171" s="6" t="s">
        <v>396</v>
      </c>
      <c r="B171" s="7" t="s">
        <v>128</v>
      </c>
      <c r="C171" s="8">
        <v>234500</v>
      </c>
      <c r="D171" s="8">
        <v>0</v>
      </c>
      <c r="E171" s="14">
        <f t="shared" si="3"/>
        <v>0</v>
      </c>
    </row>
    <row r="172" spans="1:5" ht="78" x14ac:dyDescent="0.3">
      <c r="A172" s="6" t="s">
        <v>397</v>
      </c>
      <c r="B172" s="7" t="s">
        <v>129</v>
      </c>
      <c r="C172" s="8">
        <v>7976300</v>
      </c>
      <c r="D172" s="8">
        <v>3405438.87</v>
      </c>
      <c r="E172" s="14">
        <f t="shared" si="3"/>
        <v>42.694468237152563</v>
      </c>
    </row>
    <row r="173" spans="1:5" ht="109.2" x14ac:dyDescent="0.3">
      <c r="A173" s="6" t="s">
        <v>398</v>
      </c>
      <c r="B173" s="7" t="s">
        <v>130</v>
      </c>
      <c r="C173" s="8">
        <v>20199</v>
      </c>
      <c r="D173" s="8">
        <v>0</v>
      </c>
      <c r="E173" s="14">
        <f t="shared" si="3"/>
        <v>0</v>
      </c>
    </row>
    <row r="174" spans="1:5" x14ac:dyDescent="0.3">
      <c r="A174" s="6" t="s">
        <v>235</v>
      </c>
      <c r="B174" s="7" t="s">
        <v>236</v>
      </c>
      <c r="C174" s="8">
        <f>C175</f>
        <v>940900</v>
      </c>
      <c r="D174" s="8">
        <f>D175</f>
        <v>0</v>
      </c>
      <c r="E174" s="14">
        <f t="shared" si="3"/>
        <v>0</v>
      </c>
    </row>
    <row r="175" spans="1:5" ht="78" x14ac:dyDescent="0.3">
      <c r="A175" s="6" t="s">
        <v>399</v>
      </c>
      <c r="B175" s="7" t="s">
        <v>131</v>
      </c>
      <c r="C175" s="8">
        <v>940900</v>
      </c>
      <c r="D175" s="8">
        <v>0</v>
      </c>
      <c r="E175" s="14">
        <f t="shared" si="3"/>
        <v>0</v>
      </c>
    </row>
    <row r="176" spans="1:5" ht="31.2" x14ac:dyDescent="0.3">
      <c r="A176" s="6" t="s">
        <v>237</v>
      </c>
      <c r="B176" s="7" t="s">
        <v>239</v>
      </c>
      <c r="C176" s="8">
        <f>SUM(C177:C179)</f>
        <v>8272082</v>
      </c>
      <c r="D176" s="8">
        <f>SUM(D177:D179)</f>
        <v>0</v>
      </c>
      <c r="E176" s="14">
        <f t="shared" si="3"/>
        <v>0</v>
      </c>
    </row>
    <row r="177" spans="1:5" ht="171.6" x14ac:dyDescent="0.3">
      <c r="A177" s="6" t="s">
        <v>400</v>
      </c>
      <c r="B177" s="7" t="s">
        <v>238</v>
      </c>
      <c r="C177" s="8">
        <v>167268</v>
      </c>
      <c r="D177" s="8">
        <v>0</v>
      </c>
      <c r="E177" s="14">
        <f t="shared" si="3"/>
        <v>0</v>
      </c>
    </row>
    <row r="178" spans="1:5" ht="124.8" x14ac:dyDescent="0.3">
      <c r="A178" s="6" t="s">
        <v>401</v>
      </c>
      <c r="B178" s="7" t="s">
        <v>132</v>
      </c>
      <c r="C178" s="8">
        <v>96000</v>
      </c>
      <c r="D178" s="8">
        <v>0</v>
      </c>
      <c r="E178" s="14">
        <f t="shared" si="3"/>
        <v>0</v>
      </c>
    </row>
    <row r="179" spans="1:5" ht="156" x14ac:dyDescent="0.3">
      <c r="A179" s="6" t="s">
        <v>402</v>
      </c>
      <c r="B179" s="7" t="s">
        <v>133</v>
      </c>
      <c r="C179" s="8">
        <v>8008814</v>
      </c>
      <c r="D179" s="8">
        <v>0</v>
      </c>
      <c r="E179" s="14">
        <f t="shared" si="3"/>
        <v>0</v>
      </c>
    </row>
    <row r="180" spans="1:5" x14ac:dyDescent="0.3">
      <c r="A180" s="6" t="s">
        <v>240</v>
      </c>
      <c r="B180" s="7" t="s">
        <v>223</v>
      </c>
      <c r="C180" s="8">
        <f>C181+C182</f>
        <v>80526600</v>
      </c>
      <c r="D180" s="8">
        <f>D181+D182</f>
        <v>35272754</v>
      </c>
      <c r="E180" s="14">
        <f t="shared" si="3"/>
        <v>43.802611807775321</v>
      </c>
    </row>
    <row r="181" spans="1:5" ht="78" x14ac:dyDescent="0.3">
      <c r="A181" s="6" t="s">
        <v>403</v>
      </c>
      <c r="B181" s="7" t="s">
        <v>134</v>
      </c>
      <c r="C181" s="8">
        <v>80455700</v>
      </c>
      <c r="D181" s="8">
        <v>35201854</v>
      </c>
      <c r="E181" s="14">
        <f t="shared" si="3"/>
        <v>43.753088966971887</v>
      </c>
    </row>
    <row r="182" spans="1:5" ht="62.4" x14ac:dyDescent="0.3">
      <c r="A182" s="6" t="s">
        <v>404</v>
      </c>
      <c r="B182" s="9" t="s">
        <v>135</v>
      </c>
      <c r="C182" s="8">
        <v>70900</v>
      </c>
      <c r="D182" s="8">
        <v>70900</v>
      </c>
      <c r="E182" s="14">
        <f t="shared" si="3"/>
        <v>100</v>
      </c>
    </row>
    <row r="183" spans="1:5" ht="31.2" x14ac:dyDescent="0.3">
      <c r="A183" s="6" t="s">
        <v>241</v>
      </c>
      <c r="B183" s="9" t="s">
        <v>243</v>
      </c>
      <c r="C183" s="8">
        <f>C184+C186</f>
        <v>56248576.589999996</v>
      </c>
      <c r="D183" s="8">
        <f>D184+D186</f>
        <v>23771927.030000001</v>
      </c>
      <c r="E183" s="14">
        <f t="shared" si="3"/>
        <v>42.262273058526119</v>
      </c>
    </row>
    <row r="184" spans="1:5" x14ac:dyDescent="0.3">
      <c r="A184" s="6" t="s">
        <v>242</v>
      </c>
      <c r="B184" s="9" t="s">
        <v>244</v>
      </c>
      <c r="C184" s="8">
        <f>C185</f>
        <v>4212806.4000000004</v>
      </c>
      <c r="D184" s="8">
        <f>D185</f>
        <v>4212806.4000000004</v>
      </c>
      <c r="E184" s="14">
        <f t="shared" si="3"/>
        <v>100</v>
      </c>
    </row>
    <row r="185" spans="1:5" ht="62.4" x14ac:dyDescent="0.3">
      <c r="A185" s="6" t="s">
        <v>405</v>
      </c>
      <c r="B185" s="7" t="s">
        <v>136</v>
      </c>
      <c r="C185" s="8">
        <v>4212806.4000000004</v>
      </c>
      <c r="D185" s="8">
        <v>4212806.4000000004</v>
      </c>
      <c r="E185" s="14">
        <f t="shared" si="3"/>
        <v>100</v>
      </c>
    </row>
    <row r="186" spans="1:5" ht="31.2" x14ac:dyDescent="0.3">
      <c r="A186" s="6" t="s">
        <v>245</v>
      </c>
      <c r="B186" s="7" t="s">
        <v>246</v>
      </c>
      <c r="C186" s="8">
        <f>SUM(C187:C189)</f>
        <v>52035770.189999998</v>
      </c>
      <c r="D186" s="8">
        <f>SUM(D187:D189)</f>
        <v>19559120.629999999</v>
      </c>
      <c r="E186" s="14">
        <f t="shared" si="3"/>
        <v>37.587837286895358</v>
      </c>
    </row>
    <row r="187" spans="1:5" ht="156" x14ac:dyDescent="0.3">
      <c r="A187" s="6" t="s">
        <v>406</v>
      </c>
      <c r="B187" s="7" t="s">
        <v>137</v>
      </c>
      <c r="C187" s="8">
        <v>433049.76</v>
      </c>
      <c r="D187" s="8">
        <v>0</v>
      </c>
      <c r="E187" s="14">
        <f t="shared" si="3"/>
        <v>0</v>
      </c>
    </row>
    <row r="188" spans="1:5" ht="156" x14ac:dyDescent="0.3">
      <c r="A188" s="6" t="s">
        <v>407</v>
      </c>
      <c r="B188" s="7" t="s">
        <v>138</v>
      </c>
      <c r="C188" s="8">
        <v>93710.43</v>
      </c>
      <c r="D188" s="8">
        <v>0</v>
      </c>
      <c r="E188" s="14">
        <f t="shared" si="3"/>
        <v>0</v>
      </c>
    </row>
    <row r="189" spans="1:5" ht="78" x14ac:dyDescent="0.3">
      <c r="A189" s="6" t="s">
        <v>408</v>
      </c>
      <c r="B189" s="7" t="s">
        <v>139</v>
      </c>
      <c r="C189" s="8">
        <v>51509010</v>
      </c>
      <c r="D189" s="8">
        <v>19559120.629999999</v>
      </c>
      <c r="E189" s="14">
        <f t="shared" si="3"/>
        <v>37.972231712471277</v>
      </c>
    </row>
    <row r="190" spans="1:5" ht="31.2" x14ac:dyDescent="0.3">
      <c r="A190" s="6" t="s">
        <v>247</v>
      </c>
      <c r="B190" s="7" t="s">
        <v>249</v>
      </c>
      <c r="C190" s="8">
        <f>C191+C200+C205</f>
        <v>35785259</v>
      </c>
      <c r="D190" s="8">
        <f>D191+D200+D205</f>
        <v>13522007.43</v>
      </c>
      <c r="E190" s="14">
        <f t="shared" si="3"/>
        <v>37.786529447781838</v>
      </c>
    </row>
    <row r="191" spans="1:5" x14ac:dyDescent="0.3">
      <c r="A191" s="6" t="s">
        <v>248</v>
      </c>
      <c r="B191" s="7" t="s">
        <v>250</v>
      </c>
      <c r="C191" s="8">
        <f>SUM(C192:C199)</f>
        <v>8255009</v>
      </c>
      <c r="D191" s="8">
        <f>SUM(D192:D199)</f>
        <v>3093980.8099999996</v>
      </c>
      <c r="E191" s="14">
        <f t="shared" si="3"/>
        <v>37.480041632904332</v>
      </c>
    </row>
    <row r="192" spans="1:5" ht="62.4" x14ac:dyDescent="0.3">
      <c r="A192" s="6" t="s">
        <v>409</v>
      </c>
      <c r="B192" s="7" t="s">
        <v>140</v>
      </c>
      <c r="C192" s="8">
        <v>1280900</v>
      </c>
      <c r="D192" s="8">
        <v>997608.9</v>
      </c>
      <c r="E192" s="14">
        <f t="shared" si="3"/>
        <v>77.883433523303921</v>
      </c>
    </row>
    <row r="193" spans="1:5" ht="62.4" x14ac:dyDescent="0.3">
      <c r="A193" s="6" t="s">
        <v>410</v>
      </c>
      <c r="B193" s="9" t="s">
        <v>141</v>
      </c>
      <c r="C193" s="8">
        <v>177400</v>
      </c>
      <c r="D193" s="8">
        <v>35800</v>
      </c>
      <c r="E193" s="14">
        <f t="shared" si="3"/>
        <v>20.180383314543406</v>
      </c>
    </row>
    <row r="194" spans="1:5" ht="78" x14ac:dyDescent="0.3">
      <c r="A194" s="6" t="s">
        <v>411</v>
      </c>
      <c r="B194" s="7" t="s">
        <v>142</v>
      </c>
      <c r="C194" s="8">
        <v>272100</v>
      </c>
      <c r="D194" s="8">
        <v>101411.86</v>
      </c>
      <c r="E194" s="14">
        <f t="shared" si="3"/>
        <v>37.270069827269388</v>
      </c>
    </row>
    <row r="195" spans="1:5" ht="62.4" x14ac:dyDescent="0.3">
      <c r="A195" s="6" t="s">
        <v>412</v>
      </c>
      <c r="B195" s="7" t="s">
        <v>143</v>
      </c>
      <c r="C195" s="8">
        <v>20000</v>
      </c>
      <c r="D195" s="8">
        <v>0</v>
      </c>
      <c r="E195" s="14">
        <f t="shared" si="3"/>
        <v>0</v>
      </c>
    </row>
    <row r="196" spans="1:5" ht="78" x14ac:dyDescent="0.3">
      <c r="A196" s="6" t="s">
        <v>413</v>
      </c>
      <c r="B196" s="7" t="s">
        <v>144</v>
      </c>
      <c r="C196" s="8">
        <v>5801400</v>
      </c>
      <c r="D196" s="8">
        <v>1450350</v>
      </c>
      <c r="E196" s="14">
        <f t="shared" si="3"/>
        <v>25</v>
      </c>
    </row>
    <row r="197" spans="1:5" ht="62.4" x14ac:dyDescent="0.3">
      <c r="A197" s="6" t="s">
        <v>414</v>
      </c>
      <c r="B197" s="7" t="s">
        <v>145</v>
      </c>
      <c r="C197" s="8">
        <v>573209</v>
      </c>
      <c r="D197" s="8">
        <v>478810.05</v>
      </c>
      <c r="E197" s="14">
        <f t="shared" si="3"/>
        <v>83.531495492917941</v>
      </c>
    </row>
    <row r="198" spans="1:5" ht="62.4" x14ac:dyDescent="0.3">
      <c r="A198" s="6" t="s">
        <v>415</v>
      </c>
      <c r="B198" s="7" t="s">
        <v>146</v>
      </c>
      <c r="C198" s="8">
        <v>40000</v>
      </c>
      <c r="D198" s="8">
        <v>0</v>
      </c>
      <c r="E198" s="14">
        <f t="shared" si="3"/>
        <v>0</v>
      </c>
    </row>
    <row r="199" spans="1:5" ht="62.4" x14ac:dyDescent="0.3">
      <c r="A199" s="6" t="s">
        <v>416</v>
      </c>
      <c r="B199" s="9" t="s">
        <v>147</v>
      </c>
      <c r="C199" s="8">
        <v>90000</v>
      </c>
      <c r="D199" s="8">
        <v>30000</v>
      </c>
      <c r="E199" s="14">
        <f t="shared" si="3"/>
        <v>33.333333333333336</v>
      </c>
    </row>
    <row r="200" spans="1:5" x14ac:dyDescent="0.3">
      <c r="A200" s="6" t="s">
        <v>251</v>
      </c>
      <c r="B200" s="9" t="s">
        <v>252</v>
      </c>
      <c r="C200" s="8">
        <f>SUM(C201:C204)</f>
        <v>1897200</v>
      </c>
      <c r="D200" s="8">
        <f>SUM(D201:D204)</f>
        <v>240896.02999999997</v>
      </c>
      <c r="E200" s="14">
        <f t="shared" si="3"/>
        <v>12.697450453299597</v>
      </c>
    </row>
    <row r="201" spans="1:5" ht="62.4" x14ac:dyDescent="0.3">
      <c r="A201" s="6" t="s">
        <v>417</v>
      </c>
      <c r="B201" s="9" t="s">
        <v>148</v>
      </c>
      <c r="C201" s="8">
        <v>400000</v>
      </c>
      <c r="D201" s="8">
        <v>105479.23</v>
      </c>
      <c r="E201" s="14">
        <f t="shared" si="3"/>
        <v>26.3698075</v>
      </c>
    </row>
    <row r="202" spans="1:5" ht="62.4" x14ac:dyDescent="0.3">
      <c r="A202" s="6" t="s">
        <v>418</v>
      </c>
      <c r="B202" s="9" t="s">
        <v>149</v>
      </c>
      <c r="C202" s="8">
        <v>350000</v>
      </c>
      <c r="D202" s="8">
        <v>0</v>
      </c>
      <c r="E202" s="14">
        <f t="shared" si="3"/>
        <v>0</v>
      </c>
    </row>
    <row r="203" spans="1:5" ht="78" x14ac:dyDescent="0.3">
      <c r="A203" s="6" t="s">
        <v>419</v>
      </c>
      <c r="B203" s="7" t="s">
        <v>150</v>
      </c>
      <c r="C203" s="8">
        <v>204000</v>
      </c>
      <c r="D203" s="8">
        <v>135416.79999999999</v>
      </c>
      <c r="E203" s="14">
        <f t="shared" ref="E203:E223" si="4">100*D203/C203</f>
        <v>66.380784313725485</v>
      </c>
    </row>
    <row r="204" spans="1:5" ht="46.8" x14ac:dyDescent="0.3">
      <c r="A204" s="6" t="s">
        <v>420</v>
      </c>
      <c r="B204" s="9" t="s">
        <v>151</v>
      </c>
      <c r="C204" s="8">
        <v>943200</v>
      </c>
      <c r="D204" s="8">
        <v>0</v>
      </c>
      <c r="E204" s="14">
        <f t="shared" si="4"/>
        <v>0</v>
      </c>
    </row>
    <row r="205" spans="1:5" ht="31.2" x14ac:dyDescent="0.3">
      <c r="A205" s="6" t="s">
        <v>253</v>
      </c>
      <c r="B205" s="9" t="s">
        <v>209</v>
      </c>
      <c r="C205" s="8">
        <f>SUM(C206:C210)</f>
        <v>25633050</v>
      </c>
      <c r="D205" s="8">
        <f>SUM(D206:D210)</f>
        <v>10187130.59</v>
      </c>
      <c r="E205" s="14">
        <f t="shared" si="4"/>
        <v>39.742171103321688</v>
      </c>
    </row>
    <row r="206" spans="1:5" ht="78" x14ac:dyDescent="0.3">
      <c r="A206" s="6" t="s">
        <v>421</v>
      </c>
      <c r="B206" s="7" t="s">
        <v>152</v>
      </c>
      <c r="C206" s="8">
        <v>590000</v>
      </c>
      <c r="D206" s="8">
        <v>0</v>
      </c>
      <c r="E206" s="14">
        <f t="shared" si="4"/>
        <v>0</v>
      </c>
    </row>
    <row r="207" spans="1:5" ht="78" x14ac:dyDescent="0.3">
      <c r="A207" s="6" t="s">
        <v>422</v>
      </c>
      <c r="B207" s="7" t="s">
        <v>153</v>
      </c>
      <c r="C207" s="8">
        <v>82307</v>
      </c>
      <c r="D207" s="8">
        <v>45700</v>
      </c>
      <c r="E207" s="14">
        <f t="shared" si="4"/>
        <v>55.523831508863161</v>
      </c>
    </row>
    <row r="208" spans="1:5" ht="124.8" x14ac:dyDescent="0.3">
      <c r="A208" s="6" t="s">
        <v>423</v>
      </c>
      <c r="B208" s="7" t="s">
        <v>154</v>
      </c>
      <c r="C208" s="8">
        <v>1322700</v>
      </c>
      <c r="D208" s="8">
        <v>34490</v>
      </c>
      <c r="E208" s="14">
        <f t="shared" si="4"/>
        <v>2.6075451727527028</v>
      </c>
    </row>
    <row r="209" spans="1:5" ht="62.4" x14ac:dyDescent="0.3">
      <c r="A209" s="6" t="s">
        <v>424</v>
      </c>
      <c r="B209" s="7" t="s">
        <v>155</v>
      </c>
      <c r="C209" s="8">
        <v>23451043</v>
      </c>
      <c r="D209" s="8">
        <v>10106940.59</v>
      </c>
      <c r="E209" s="14">
        <f t="shared" si="4"/>
        <v>43.098042974037448</v>
      </c>
    </row>
    <row r="210" spans="1:5" ht="62.4" x14ac:dyDescent="0.3">
      <c r="A210" s="6" t="s">
        <v>425</v>
      </c>
      <c r="B210" s="7" t="s">
        <v>156</v>
      </c>
      <c r="C210" s="8">
        <v>187000</v>
      </c>
      <c r="D210" s="8">
        <v>0</v>
      </c>
      <c r="E210" s="14">
        <f t="shared" si="4"/>
        <v>0</v>
      </c>
    </row>
    <row r="211" spans="1:5" ht="31.2" x14ac:dyDescent="0.3">
      <c r="A211" s="6" t="s">
        <v>254</v>
      </c>
      <c r="B211" s="7" t="s">
        <v>256</v>
      </c>
      <c r="C211" s="8">
        <f>C212+C215+C219+C221</f>
        <v>35000</v>
      </c>
      <c r="D211" s="8">
        <f>D212+D215+D219+D221</f>
        <v>4000</v>
      </c>
      <c r="E211" s="14">
        <f t="shared" si="4"/>
        <v>11.428571428571429</v>
      </c>
    </row>
    <row r="212" spans="1:5" ht="31.2" x14ac:dyDescent="0.3">
      <c r="A212" s="6" t="s">
        <v>255</v>
      </c>
      <c r="B212" s="7" t="s">
        <v>257</v>
      </c>
      <c r="C212" s="8">
        <f>C213+C214</f>
        <v>5000</v>
      </c>
      <c r="D212" s="8">
        <f>D213+D214</f>
        <v>0</v>
      </c>
      <c r="E212" s="14">
        <f t="shared" si="4"/>
        <v>0</v>
      </c>
    </row>
    <row r="213" spans="1:5" ht="78" x14ac:dyDescent="0.3">
      <c r="A213" s="6" t="s">
        <v>426</v>
      </c>
      <c r="B213" s="7" t="s">
        <v>157</v>
      </c>
      <c r="C213" s="8">
        <v>2000</v>
      </c>
      <c r="D213" s="8">
        <v>0</v>
      </c>
      <c r="E213" s="14">
        <f t="shared" si="4"/>
        <v>0</v>
      </c>
    </row>
    <row r="214" spans="1:5" ht="78" x14ac:dyDescent="0.3">
      <c r="A214" s="6" t="s">
        <v>427</v>
      </c>
      <c r="B214" s="7" t="s">
        <v>158</v>
      </c>
      <c r="C214" s="8">
        <v>3000</v>
      </c>
      <c r="D214" s="8">
        <v>0</v>
      </c>
      <c r="E214" s="14">
        <f t="shared" si="4"/>
        <v>0</v>
      </c>
    </row>
    <row r="215" spans="1:5" ht="31.2" x14ac:dyDescent="0.3">
      <c r="A215" s="6" t="s">
        <v>258</v>
      </c>
      <c r="B215" s="7" t="s">
        <v>259</v>
      </c>
      <c r="C215" s="8">
        <f>SUM(C216:C218)</f>
        <v>24000</v>
      </c>
      <c r="D215" s="8">
        <f>SUM(D216:D218)</f>
        <v>4000</v>
      </c>
      <c r="E215" s="14">
        <f t="shared" si="4"/>
        <v>16.666666666666668</v>
      </c>
    </row>
    <row r="216" spans="1:5" ht="78" x14ac:dyDescent="0.3">
      <c r="A216" s="6" t="s">
        <v>428</v>
      </c>
      <c r="B216" s="7" t="s">
        <v>159</v>
      </c>
      <c r="C216" s="8">
        <v>2000</v>
      </c>
      <c r="D216" s="8">
        <v>2000</v>
      </c>
      <c r="E216" s="14">
        <f t="shared" si="4"/>
        <v>100</v>
      </c>
    </row>
    <row r="217" spans="1:5" ht="78" x14ac:dyDescent="0.3">
      <c r="A217" s="6" t="s">
        <v>429</v>
      </c>
      <c r="B217" s="7" t="s">
        <v>160</v>
      </c>
      <c r="C217" s="8">
        <v>2000</v>
      </c>
      <c r="D217" s="8">
        <v>2000</v>
      </c>
      <c r="E217" s="14">
        <f t="shared" si="4"/>
        <v>100</v>
      </c>
    </row>
    <row r="218" spans="1:5" ht="78" x14ac:dyDescent="0.3">
      <c r="A218" s="6" t="s">
        <v>430</v>
      </c>
      <c r="B218" s="7" t="s">
        <v>161</v>
      </c>
      <c r="C218" s="8">
        <v>20000</v>
      </c>
      <c r="D218" s="8">
        <v>0</v>
      </c>
      <c r="E218" s="14">
        <f t="shared" si="4"/>
        <v>0</v>
      </c>
    </row>
    <row r="219" spans="1:5" ht="31.2" x14ac:dyDescent="0.3">
      <c r="A219" s="6" t="s">
        <v>260</v>
      </c>
      <c r="B219" s="7" t="s">
        <v>261</v>
      </c>
      <c r="C219" s="8">
        <f>C220</f>
        <v>2000</v>
      </c>
      <c r="D219" s="8">
        <f>D220</f>
        <v>0</v>
      </c>
      <c r="E219" s="14">
        <f t="shared" si="4"/>
        <v>0</v>
      </c>
    </row>
    <row r="220" spans="1:5" ht="78" x14ac:dyDescent="0.3">
      <c r="A220" s="6" t="s">
        <v>431</v>
      </c>
      <c r="B220" s="7" t="s">
        <v>162</v>
      </c>
      <c r="C220" s="8">
        <v>2000</v>
      </c>
      <c r="D220" s="8">
        <v>0</v>
      </c>
      <c r="E220" s="14">
        <f t="shared" si="4"/>
        <v>0</v>
      </c>
    </row>
    <row r="221" spans="1:5" ht="31.2" x14ac:dyDescent="0.3">
      <c r="A221" s="6" t="s">
        <v>262</v>
      </c>
      <c r="B221" s="7" t="s">
        <v>263</v>
      </c>
      <c r="C221" s="8">
        <f>C222</f>
        <v>4000</v>
      </c>
      <c r="D221" s="8">
        <f>D222</f>
        <v>0</v>
      </c>
      <c r="E221" s="14">
        <f t="shared" si="4"/>
        <v>0</v>
      </c>
    </row>
    <row r="222" spans="1:5" ht="78" x14ac:dyDescent="0.3">
      <c r="A222" s="6" t="s">
        <v>432</v>
      </c>
      <c r="B222" s="7" t="s">
        <v>163</v>
      </c>
      <c r="C222" s="8">
        <v>4000</v>
      </c>
      <c r="D222" s="8">
        <v>0</v>
      </c>
      <c r="E222" s="14">
        <f t="shared" si="4"/>
        <v>0</v>
      </c>
    </row>
    <row r="223" spans="1:5" x14ac:dyDescent="0.3">
      <c r="A223" s="10" t="s">
        <v>164</v>
      </c>
      <c r="B223" s="11"/>
      <c r="C223" s="12">
        <f>C8+C57+C102+C113+C116+C133+C145+C149+C161+C168+C183+C190+C211</f>
        <v>2071900540.01</v>
      </c>
      <c r="D223" s="12">
        <f>D8+D57+D102+D113+D116+D133+D145+D149+D161+D168+D183+D190+D211</f>
        <v>948350911.29999971</v>
      </c>
      <c r="E223" s="14">
        <f t="shared" si="4"/>
        <v>45.772028771971002</v>
      </c>
    </row>
  </sheetData>
  <mergeCells count="1">
    <mergeCell ref="A5:E5"/>
  </mergeCells>
  <pageMargins left="0.77" right="0.77" top="1.19" bottom="0.57999999999999996" header="0.51181102362204722" footer="0.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rep:2.54.0.176</dc:description>
  <cp:lastModifiedBy>ADMIN</cp:lastModifiedBy>
  <cp:lastPrinted>2022-07-06T03:41:15Z</cp:lastPrinted>
  <dcterms:created xsi:type="dcterms:W3CDTF">2022-07-06T02:40:20Z</dcterms:created>
  <dcterms:modified xsi:type="dcterms:W3CDTF">2022-09-14T02:57:17Z</dcterms:modified>
</cp:coreProperties>
</file>