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I32" i="1"/>
  <c r="I33"/>
  <c r="I34"/>
  <c r="I35"/>
  <c r="I36"/>
  <c r="I31"/>
  <c r="H32"/>
  <c r="H33"/>
  <c r="H34"/>
  <c r="H35"/>
  <c r="H36"/>
  <c r="H31"/>
  <c r="C31"/>
  <c r="D31"/>
  <c r="F40"/>
  <c r="E40"/>
  <c r="G41"/>
  <c r="G40" l="1"/>
  <c r="F24"/>
  <c r="F29"/>
  <c r="E19"/>
  <c r="G13"/>
  <c r="G33"/>
  <c r="G51"/>
  <c r="F50"/>
  <c r="E50"/>
  <c r="F47"/>
  <c r="E16"/>
  <c r="G10"/>
  <c r="F19"/>
  <c r="F52"/>
  <c r="E52"/>
  <c r="E47"/>
  <c r="F42"/>
  <c r="E42"/>
  <c r="F37"/>
  <c r="E37"/>
  <c r="F31"/>
  <c r="E31"/>
  <c r="E29"/>
  <c r="E24"/>
  <c r="F16"/>
  <c r="F14"/>
  <c r="E14"/>
  <c r="F6"/>
  <c r="G8"/>
  <c r="G9"/>
  <c r="G11"/>
  <c r="G12"/>
  <c r="G15"/>
  <c r="G18"/>
  <c r="G20"/>
  <c r="G21"/>
  <c r="G22"/>
  <c r="G23"/>
  <c r="G25"/>
  <c r="G26"/>
  <c r="G27"/>
  <c r="G28"/>
  <c r="G30"/>
  <c r="G32"/>
  <c r="G34"/>
  <c r="G35"/>
  <c r="G36"/>
  <c r="G38"/>
  <c r="G39"/>
  <c r="G43"/>
  <c r="G44"/>
  <c r="G45"/>
  <c r="G46"/>
  <c r="G48"/>
  <c r="G49"/>
  <c r="G53"/>
  <c r="G54"/>
  <c r="G7"/>
  <c r="F55" l="1"/>
  <c r="G29"/>
  <c r="G50"/>
  <c r="G52"/>
  <c r="E6"/>
  <c r="E55" s="1"/>
  <c r="G37"/>
  <c r="G17"/>
  <c r="G14"/>
  <c r="G47"/>
  <c r="G42"/>
  <c r="G31"/>
  <c r="G16"/>
  <c r="G24"/>
  <c r="G19"/>
  <c r="G6" l="1"/>
  <c r="G55"/>
</calcChain>
</file>

<file path=xl/sharedStrings.xml><?xml version="1.0" encoding="utf-8"?>
<sst xmlns="http://schemas.openxmlformats.org/spreadsheetml/2006/main" count="114" uniqueCount="114">
  <si>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</si>
  <si>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</si>
  <si>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</si>
  <si>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</si>
  <si>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</si>
  <si>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</si>
  <si>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</si>
  <si>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</si>
  <si>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</si>
  <si>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</si>
  <si>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</si>
  <si>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</si>
  <si>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</si>
  <si>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</si>
  <si>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</si>
  <si>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</si>
  <si>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</si>
  <si>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</si>
  <si>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</si>
  <si>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</si>
  <si>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</si>
  <si>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</si>
  <si>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</si>
  <si>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</si>
  <si>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</si>
  <si>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</si>
  <si>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</si>
  <si>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</si>
  <si>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</si>
  <si>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</si>
  <si>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</si>
  <si>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</si>
  <si>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</si>
  <si>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</si>
  <si>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</si>
  <si>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</si>
  <si>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</si>
  <si>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</si>
  <si>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</si>
  <si>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</si>
  <si>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</si>
  <si>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</si>
  <si>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</si>
  <si>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</si>
  <si>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</si>
  <si>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</si>
  <si>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</si>
  <si>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</si>
  <si>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</si>
  <si>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</si>
  <si>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</si>
  <si>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</si>
  <si>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</si>
  <si>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</si>
  <si>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</si>
  <si>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</si>
  <si>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</si>
  <si>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</si>
  <si>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</si>
  <si>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</si>
  <si>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</si>
  <si>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</si>
  <si>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</si>
  <si>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</si>
  <si>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</si>
  <si>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</si>
  <si>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</si>
  <si>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</si>
  <si>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</si>
  <si>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</si>
  <si>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</si>
  <si>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</si>
  <si>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</si>
  <si>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</si>
  <si>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</si>
  <si>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</si>
  <si>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</si>
  <si>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</si>
  <si>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</si>
  <si>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</si>
  <si>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</si>
  <si>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</si>
  <si>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</si>
  <si>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</si>
  <si>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</si>
  <si>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</si>
  <si>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</si>
  <si>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</si>
  <si>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</si>
  <si>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</si>
  <si>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</si>
  <si>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</si>
  <si>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</si>
  <si>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</si>
  <si>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</si>
  <si>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</si>
  <si>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</si>
  <si>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</si>
  <si>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</si>
  <si>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</si>
  <si>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</si>
  <si>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</si>
  <si>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План на 2022 год</t>
  </si>
  <si>
    <t>0900</t>
  </si>
  <si>
    <t>0909</t>
  </si>
  <si>
    <t>Другие вопросы в области здравоохранения</t>
  </si>
  <si>
    <t>Здравоохранение</t>
  </si>
  <si>
    <t>Исполнено за 9 месяцев 2022 года</t>
  </si>
  <si>
    <t>Отчет об исполнении  районного бюджета по расходам за 9 месяцев 2022 года</t>
  </si>
  <si>
    <t>от</t>
  </si>
  <si>
    <t>2020 факт</t>
  </si>
  <si>
    <t>2021 факт</t>
  </si>
  <si>
    <t>п22к21</t>
  </si>
  <si>
    <t>п22к20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</si>
</sst>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horizontal="right" vertical="center" wrapText="1"/>
    </xf>
    <xf numFmtId="4" fontId="0" fillId="0" borderId="0" xfId="0" applyNumberFormat="1" applyAlignment="1">
      <alignment horizontal="righ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4" fontId="4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K56"/>
  <sheetViews>
    <sheetView showGridLines="0" tabSelected="1" workbookViewId="0">
      <pane ySplit="5" topLeftCell="A24" activePane="bottomLeft" state="frozen"/>
      <selection pane="bottomLeft" activeCell="C34" sqref="C34"/>
    </sheetView>
  </sheetViews>
  <sheetFormatPr defaultRowHeight="12.75" customHeight="1"/>
  <cols>
    <col min="1" max="1" width="7.7109375" customWidth="1"/>
    <col min="2" max="2" width="40.42578125" customWidth="1"/>
    <col min="3" max="4" width="14.28515625" customWidth="1"/>
    <col min="5" max="5" width="14.140625" bestFit="1" customWidth="1"/>
    <col min="6" max="6" width="12.85546875" customWidth="1"/>
    <col min="7" max="7" width="9" customWidth="1"/>
    <col min="8" max="9" width="6.85546875" style="16" bestFit="1" customWidth="1"/>
    <col min="10" max="11" width="9.140625" customWidth="1"/>
  </cols>
  <sheetData>
    <row r="1" spans="1:11" ht="31.5" customHeight="1">
      <c r="A1" s="25" t="s">
        <v>68</v>
      </c>
      <c r="B1" s="26"/>
      <c r="C1" s="26"/>
      <c r="D1" s="26"/>
      <c r="E1" s="26"/>
      <c r="F1" s="26"/>
      <c r="G1" s="26"/>
      <c r="H1" s="13"/>
      <c r="I1" s="13"/>
      <c r="J1" s="1"/>
      <c r="K1" s="1"/>
    </row>
    <row r="2" spans="1:11" ht="15.75">
      <c r="A2" s="3"/>
      <c r="B2" s="3"/>
      <c r="C2" s="3"/>
      <c r="D2" s="3"/>
      <c r="E2" s="18" t="s">
        <v>109</v>
      </c>
      <c r="F2" s="18" t="s">
        <v>70</v>
      </c>
      <c r="G2" s="17"/>
      <c r="H2" s="13"/>
      <c r="I2" s="13"/>
      <c r="J2" s="1"/>
      <c r="K2" s="1"/>
    </row>
    <row r="3" spans="1:11" ht="15.75">
      <c r="A3" s="27" t="s">
        <v>108</v>
      </c>
      <c r="B3" s="27"/>
      <c r="C3" s="27"/>
      <c r="D3" s="27"/>
      <c r="E3" s="27"/>
      <c r="F3" s="27"/>
      <c r="G3" s="27"/>
      <c r="H3" s="14"/>
      <c r="I3" s="14"/>
      <c r="J3" s="2"/>
      <c r="K3" s="2"/>
    </row>
    <row r="4" spans="1:11" ht="15.75">
      <c r="A4" s="4"/>
      <c r="B4" s="4"/>
      <c r="C4" s="4"/>
      <c r="D4" s="4"/>
      <c r="E4" s="4"/>
      <c r="F4" s="4" t="s">
        <v>69</v>
      </c>
      <c r="G4" s="4"/>
      <c r="H4" s="15"/>
      <c r="I4" s="15"/>
      <c r="J4" s="1"/>
      <c r="K4" s="1"/>
    </row>
    <row r="5" spans="1:11" ht="63">
      <c r="A5" s="5" t="s">
        <v>96</v>
      </c>
      <c r="B5" s="5" t="s">
        <v>67</v>
      </c>
      <c r="C5" s="5" t="s">
        <v>110</v>
      </c>
      <c r="D5" s="5" t="s">
        <v>111</v>
      </c>
      <c r="E5" s="10" t="s">
        <v>102</v>
      </c>
      <c r="F5" s="10" t="s">
        <v>107</v>
      </c>
      <c r="G5" s="12" t="s">
        <v>66</v>
      </c>
    </row>
    <row r="6" spans="1:11" ht="15.75">
      <c r="A6" s="5" t="s">
        <v>74</v>
      </c>
      <c r="B6" s="6" t="s">
        <v>73</v>
      </c>
      <c r="C6" s="6"/>
      <c r="D6" s="6"/>
      <c r="E6" s="9">
        <f>SUM(E7:E13)</f>
        <v>143078.41</v>
      </c>
      <c r="F6" s="9">
        <f>SUM(F7:F13)</f>
        <v>90368.79</v>
      </c>
      <c r="G6" s="8">
        <f>F6*100/E6</f>
        <v>63.160325866075809</v>
      </c>
    </row>
    <row r="7" spans="1:11" ht="47.25">
      <c r="A7" s="5" t="s">
        <v>0</v>
      </c>
      <c r="B7" s="6" t="s">
        <v>1</v>
      </c>
      <c r="C7" s="6"/>
      <c r="D7" s="6"/>
      <c r="E7" s="7">
        <v>1157.4000000000001</v>
      </c>
      <c r="F7" s="7">
        <v>0</v>
      </c>
      <c r="G7" s="8">
        <f>F7*100/E7</f>
        <v>0</v>
      </c>
    </row>
    <row r="8" spans="1:11" ht="68.25" customHeight="1">
      <c r="A8" s="5" t="s">
        <v>2</v>
      </c>
      <c r="B8" s="6" t="s">
        <v>3</v>
      </c>
      <c r="C8" s="6"/>
      <c r="D8" s="6"/>
      <c r="E8" s="7">
        <v>4823.3</v>
      </c>
      <c r="F8" s="7">
        <v>3256.07</v>
      </c>
      <c r="G8" s="8">
        <f t="shared" ref="G8:G55" si="0">F8*100/E8</f>
        <v>67.507100947484091</v>
      </c>
    </row>
    <row r="9" spans="1:11" ht="74.25" customHeight="1">
      <c r="A9" s="5" t="s">
        <v>4</v>
      </c>
      <c r="B9" s="6" t="s">
        <v>5</v>
      </c>
      <c r="C9" s="6"/>
      <c r="D9" s="6"/>
      <c r="E9" s="7">
        <v>38753.4</v>
      </c>
      <c r="F9" s="7">
        <v>24747.43</v>
      </c>
      <c r="G9" s="8">
        <f t="shared" si="0"/>
        <v>63.858732395093071</v>
      </c>
    </row>
    <row r="10" spans="1:11" ht="15.75">
      <c r="A10" s="5" t="s">
        <v>95</v>
      </c>
      <c r="B10" s="6" t="s">
        <v>97</v>
      </c>
      <c r="C10" s="6"/>
      <c r="D10" s="6"/>
      <c r="E10" s="7">
        <v>338</v>
      </c>
      <c r="F10" s="7">
        <v>303.91000000000003</v>
      </c>
      <c r="G10" s="8">
        <f t="shared" si="0"/>
        <v>89.91420118343197</v>
      </c>
    </row>
    <row r="11" spans="1:11" ht="60" customHeight="1">
      <c r="A11" s="5" t="s">
        <v>6</v>
      </c>
      <c r="B11" s="6" t="s">
        <v>7</v>
      </c>
      <c r="C11" s="6"/>
      <c r="D11" s="6"/>
      <c r="E11" s="7">
        <v>25827.01</v>
      </c>
      <c r="F11" s="7">
        <v>17481.93</v>
      </c>
      <c r="G11" s="8">
        <f t="shared" si="0"/>
        <v>67.688555508361219</v>
      </c>
    </row>
    <row r="12" spans="1:11" ht="15.75">
      <c r="A12" s="5" t="s">
        <v>8</v>
      </c>
      <c r="B12" s="6" t="s">
        <v>9</v>
      </c>
      <c r="C12" s="6"/>
      <c r="D12" s="6"/>
      <c r="E12" s="9">
        <v>778.47</v>
      </c>
      <c r="F12" s="7">
        <v>0</v>
      </c>
      <c r="G12" s="8">
        <f t="shared" si="0"/>
        <v>0</v>
      </c>
    </row>
    <row r="13" spans="1:11" ht="15.75">
      <c r="A13" s="5" t="s">
        <v>10</v>
      </c>
      <c r="B13" s="6" t="s">
        <v>11</v>
      </c>
      <c r="C13" s="6"/>
      <c r="D13" s="6"/>
      <c r="E13" s="9">
        <v>71400.83</v>
      </c>
      <c r="F13" s="7">
        <v>44579.45</v>
      </c>
      <c r="G13" s="8">
        <f t="shared" si="0"/>
        <v>62.435478691214094</v>
      </c>
    </row>
    <row r="14" spans="1:11" ht="15.75">
      <c r="A14" s="5" t="s">
        <v>75</v>
      </c>
      <c r="B14" s="6" t="s">
        <v>76</v>
      </c>
      <c r="C14" s="6"/>
      <c r="D14" s="6"/>
      <c r="E14" s="9">
        <f>SUM(E15)</f>
        <v>4358.58</v>
      </c>
      <c r="F14" s="9">
        <f>SUM(F15)</f>
        <v>3122.56</v>
      </c>
      <c r="G14" s="8">
        <f t="shared" si="0"/>
        <v>71.641681465064309</v>
      </c>
    </row>
    <row r="15" spans="1:11" ht="29.25" customHeight="1">
      <c r="A15" s="5" t="s">
        <v>12</v>
      </c>
      <c r="B15" s="6" t="s">
        <v>13</v>
      </c>
      <c r="C15" s="6"/>
      <c r="D15" s="6"/>
      <c r="E15" s="9">
        <v>4358.58</v>
      </c>
      <c r="F15" s="9">
        <v>3122.56</v>
      </c>
      <c r="G15" s="8">
        <f t="shared" si="0"/>
        <v>71.641681465064309</v>
      </c>
    </row>
    <row r="16" spans="1:11" ht="30" customHeight="1">
      <c r="A16" s="5" t="s">
        <v>77</v>
      </c>
      <c r="B16" s="6" t="s">
        <v>78</v>
      </c>
      <c r="C16" s="6"/>
      <c r="D16" s="6"/>
      <c r="E16" s="9">
        <f>SUM(E17:E18)</f>
        <v>11790.11</v>
      </c>
      <c r="F16" s="9">
        <f>SUM(F17:F18)</f>
        <v>9486.6</v>
      </c>
      <c r="G16" s="8">
        <f t="shared" si="0"/>
        <v>80.462353616717735</v>
      </c>
    </row>
    <row r="17" spans="1:10" ht="15.75">
      <c r="A17" s="5" t="s">
        <v>14</v>
      </c>
      <c r="B17" s="6" t="s">
        <v>15</v>
      </c>
      <c r="C17" s="6"/>
      <c r="D17" s="6"/>
      <c r="E17" s="9">
        <v>11775.11</v>
      </c>
      <c r="F17" s="9">
        <v>9482.6</v>
      </c>
      <c r="G17" s="8">
        <f>F17*100/E17</f>
        <v>80.530882514048699</v>
      </c>
    </row>
    <row r="18" spans="1:10" ht="47.25">
      <c r="A18" s="5" t="s">
        <v>16</v>
      </c>
      <c r="B18" s="6" t="s">
        <v>17</v>
      </c>
      <c r="C18" s="6"/>
      <c r="D18" s="6"/>
      <c r="E18" s="9">
        <v>15</v>
      </c>
      <c r="F18" s="9">
        <v>4</v>
      </c>
      <c r="G18" s="8">
        <f t="shared" si="0"/>
        <v>26.666666666666668</v>
      </c>
    </row>
    <row r="19" spans="1:10" ht="15.75">
      <c r="A19" s="5" t="s">
        <v>79</v>
      </c>
      <c r="B19" s="6" t="s">
        <v>80</v>
      </c>
      <c r="C19" s="6"/>
      <c r="D19" s="6"/>
      <c r="E19" s="9">
        <f>SUM(E20:E23)</f>
        <v>170185.74</v>
      </c>
      <c r="F19" s="9">
        <f>SUM(F20:F23)</f>
        <v>80449.17</v>
      </c>
      <c r="G19" s="8">
        <f t="shared" si="0"/>
        <v>47.271393008603425</v>
      </c>
    </row>
    <row r="20" spans="1:10" ht="15.75">
      <c r="A20" s="5" t="s">
        <v>18</v>
      </c>
      <c r="B20" s="6" t="s">
        <v>19</v>
      </c>
      <c r="C20" s="6"/>
      <c r="D20" s="6"/>
      <c r="E20" s="9">
        <v>5198.25</v>
      </c>
      <c r="F20" s="7">
        <v>3298.29</v>
      </c>
      <c r="G20" s="8">
        <f t="shared" si="0"/>
        <v>63.450007213966238</v>
      </c>
    </row>
    <row r="21" spans="1:10" ht="15.75">
      <c r="A21" s="5" t="s">
        <v>20</v>
      </c>
      <c r="B21" s="6" t="s">
        <v>21</v>
      </c>
      <c r="C21" s="6"/>
      <c r="D21" s="6"/>
      <c r="E21" s="9">
        <v>10763.5</v>
      </c>
      <c r="F21" s="7">
        <v>6990.97</v>
      </c>
      <c r="G21" s="8">
        <f t="shared" si="0"/>
        <v>64.950713058020156</v>
      </c>
    </row>
    <row r="22" spans="1:10" ht="15.75">
      <c r="A22" s="5" t="s">
        <v>22</v>
      </c>
      <c r="B22" s="6" t="s">
        <v>23</v>
      </c>
      <c r="C22" s="6"/>
      <c r="D22" s="6"/>
      <c r="E22" s="9">
        <v>148873.65</v>
      </c>
      <c r="F22" s="7">
        <v>68318.34</v>
      </c>
      <c r="G22" s="8">
        <f t="shared" si="0"/>
        <v>45.890149129815789</v>
      </c>
    </row>
    <row r="23" spans="1:10" ht="31.5">
      <c r="A23" s="5" t="s">
        <v>24</v>
      </c>
      <c r="B23" s="6" t="s">
        <v>25</v>
      </c>
      <c r="C23" s="6"/>
      <c r="D23" s="6"/>
      <c r="E23" s="9">
        <v>5350.34</v>
      </c>
      <c r="F23" s="7">
        <v>1841.57</v>
      </c>
      <c r="G23" s="8">
        <f t="shared" si="0"/>
        <v>34.419681739852045</v>
      </c>
    </row>
    <row r="24" spans="1:10" ht="15.75">
      <c r="A24" s="5" t="s">
        <v>81</v>
      </c>
      <c r="B24" s="6" t="s">
        <v>82</v>
      </c>
      <c r="C24" s="6"/>
      <c r="D24" s="6"/>
      <c r="E24" s="9">
        <f>SUM(E25:E28)</f>
        <v>123040.8</v>
      </c>
      <c r="F24" s="9">
        <f>SUM(F25:F28)</f>
        <v>54476.27</v>
      </c>
      <c r="G24" s="8">
        <f t="shared" si="0"/>
        <v>44.274964076956586</v>
      </c>
    </row>
    <row r="25" spans="1:10" ht="15.75">
      <c r="A25" s="5" t="s">
        <v>26</v>
      </c>
      <c r="B25" s="6" t="s">
        <v>27</v>
      </c>
      <c r="C25" s="6"/>
      <c r="D25" s="6"/>
      <c r="E25" s="9">
        <v>272.10000000000002</v>
      </c>
      <c r="F25" s="7">
        <v>152.69999999999999</v>
      </c>
      <c r="G25" s="8">
        <f t="shared" si="0"/>
        <v>56.11907386990076</v>
      </c>
    </row>
    <row r="26" spans="1:10" ht="15.75">
      <c r="A26" s="5" t="s">
        <v>28</v>
      </c>
      <c r="B26" s="6" t="s">
        <v>29</v>
      </c>
      <c r="C26" s="6"/>
      <c r="D26" s="6"/>
      <c r="E26" s="9">
        <v>112581.2</v>
      </c>
      <c r="F26" s="7">
        <v>48546.54</v>
      </c>
      <c r="G26" s="8">
        <f t="shared" si="0"/>
        <v>43.121355963517885</v>
      </c>
    </row>
    <row r="27" spans="1:10" ht="15.75">
      <c r="A27" s="5" t="s">
        <v>30</v>
      </c>
      <c r="B27" s="6" t="s">
        <v>31</v>
      </c>
      <c r="C27" s="6"/>
      <c r="D27" s="6"/>
      <c r="E27" s="9">
        <v>70.900000000000006</v>
      </c>
      <c r="F27" s="7">
        <v>70.900000000000006</v>
      </c>
      <c r="G27" s="8">
        <f t="shared" si="0"/>
        <v>100</v>
      </c>
    </row>
    <row r="28" spans="1:10" ht="31.5">
      <c r="A28" s="5" t="s">
        <v>32</v>
      </c>
      <c r="B28" s="6" t="s">
        <v>33</v>
      </c>
      <c r="C28" s="6"/>
      <c r="D28" s="6"/>
      <c r="E28" s="7">
        <v>10116.6</v>
      </c>
      <c r="F28" s="7">
        <v>5706.13</v>
      </c>
      <c r="G28" s="8">
        <f t="shared" si="0"/>
        <v>56.4036336318526</v>
      </c>
    </row>
    <row r="29" spans="1:10" ht="15.75">
      <c r="A29" s="5" t="s">
        <v>83</v>
      </c>
      <c r="B29" s="6" t="s">
        <v>84</v>
      </c>
      <c r="C29" s="6"/>
      <c r="D29" s="6"/>
      <c r="E29" s="7">
        <f>SUM(E30)</f>
        <v>3316.69</v>
      </c>
      <c r="F29" s="9">
        <f>SUM(F30)</f>
        <v>449.55</v>
      </c>
      <c r="G29" s="8">
        <f t="shared" si="0"/>
        <v>13.554176000771854</v>
      </c>
    </row>
    <row r="30" spans="1:10" ht="31.5">
      <c r="A30" s="5" t="s">
        <v>34</v>
      </c>
      <c r="B30" s="6" t="s">
        <v>35</v>
      </c>
      <c r="C30" s="6"/>
      <c r="D30" s="6"/>
      <c r="E30" s="7">
        <v>3316.69</v>
      </c>
      <c r="F30" s="9">
        <v>449.55</v>
      </c>
      <c r="G30" s="8">
        <f t="shared" si="0"/>
        <v>13.554176000771854</v>
      </c>
      <c r="H30" s="30" t="s">
        <v>112</v>
      </c>
      <c r="I30" s="30" t="s">
        <v>113</v>
      </c>
    </row>
    <row r="31" spans="1:10" ht="15.75">
      <c r="A31" s="5" t="s">
        <v>85</v>
      </c>
      <c r="B31" s="6" t="s">
        <v>86</v>
      </c>
      <c r="C31" s="7">
        <f t="shared" ref="C31:D31" si="1">SUM(C32:C36)</f>
        <v>964863.26500000013</v>
      </c>
      <c r="D31" s="7">
        <f t="shared" si="1"/>
        <v>1201101.1340000001</v>
      </c>
      <c r="E31" s="7">
        <f>SUM(E32:E36)</f>
        <v>1353164.26</v>
      </c>
      <c r="F31" s="9">
        <f>SUM(F32:F36)</f>
        <v>935731</v>
      </c>
      <c r="G31" s="8">
        <f t="shared" si="0"/>
        <v>69.151323875491656</v>
      </c>
      <c r="H31" s="28">
        <f>E31/D31*100</f>
        <v>112.66030991858176</v>
      </c>
      <c r="I31" s="28">
        <f>E31/C31*100</f>
        <v>140.2441474440422</v>
      </c>
      <c r="J31" s="29"/>
    </row>
    <row r="32" spans="1:10" ht="15.75">
      <c r="A32" s="5" t="s">
        <v>36</v>
      </c>
      <c r="B32" s="6" t="s">
        <v>37</v>
      </c>
      <c r="C32" s="7">
        <v>274823.19400000002</v>
      </c>
      <c r="D32" s="7">
        <v>350868.85100000002</v>
      </c>
      <c r="E32" s="7">
        <v>388746.3</v>
      </c>
      <c r="F32" s="7">
        <v>257249.25</v>
      </c>
      <c r="G32" s="8">
        <f t="shared" si="0"/>
        <v>66.174070338418659</v>
      </c>
      <c r="H32" s="28">
        <f t="shared" ref="H32:H36" si="2">E32/D32*100</f>
        <v>110.79532962018335</v>
      </c>
      <c r="I32" s="28">
        <f t="shared" ref="I32:I36" si="3">E32/C32*100</f>
        <v>141.45323556642745</v>
      </c>
      <c r="J32" s="29"/>
    </row>
    <row r="33" spans="1:10" ht="15.75">
      <c r="A33" s="5" t="s">
        <v>38</v>
      </c>
      <c r="B33" s="6" t="s">
        <v>39</v>
      </c>
      <c r="C33" s="7">
        <v>604586.29500000004</v>
      </c>
      <c r="D33" s="7">
        <v>738346.68400000001</v>
      </c>
      <c r="E33" s="7">
        <v>828141.16</v>
      </c>
      <c r="F33" s="7">
        <v>585931.85</v>
      </c>
      <c r="G33" s="8">
        <f t="shared" si="0"/>
        <v>70.752654052359858</v>
      </c>
      <c r="H33" s="28">
        <f t="shared" si="2"/>
        <v>112.16156013778482</v>
      </c>
      <c r="I33" s="28">
        <f t="shared" si="3"/>
        <v>136.97650225432253</v>
      </c>
      <c r="J33" s="29"/>
    </row>
    <row r="34" spans="1:10" ht="15.75">
      <c r="A34" s="5" t="s">
        <v>40</v>
      </c>
      <c r="B34" s="6" t="s">
        <v>41</v>
      </c>
      <c r="C34" s="7">
        <v>45459.455999999998</v>
      </c>
      <c r="D34" s="7">
        <v>59029.8</v>
      </c>
      <c r="E34" s="7">
        <v>73904.03</v>
      </c>
      <c r="F34" s="7">
        <v>48127.1</v>
      </c>
      <c r="G34" s="8">
        <f t="shared" si="0"/>
        <v>65.121076617878614</v>
      </c>
      <c r="H34" s="28">
        <f t="shared" si="2"/>
        <v>125.19783228132231</v>
      </c>
      <c r="I34" s="28">
        <f t="shared" si="3"/>
        <v>162.57130309698383</v>
      </c>
      <c r="J34" s="29"/>
    </row>
    <row r="35" spans="1:10" ht="15.75">
      <c r="A35" s="5" t="s">
        <v>42</v>
      </c>
      <c r="B35" s="6" t="s">
        <v>43</v>
      </c>
      <c r="C35" s="7">
        <v>4756.0910000000003</v>
      </c>
      <c r="D35" s="7">
        <v>11903.39</v>
      </c>
      <c r="E35" s="7">
        <v>14831.49</v>
      </c>
      <c r="F35" s="7">
        <v>13785.99</v>
      </c>
      <c r="G35" s="8">
        <f t="shared" si="0"/>
        <v>92.950809392717787</v>
      </c>
      <c r="H35" s="28">
        <f t="shared" si="2"/>
        <v>124.598874774329</v>
      </c>
      <c r="I35" s="28">
        <f t="shared" si="3"/>
        <v>311.84201479744604</v>
      </c>
      <c r="J35" s="29"/>
    </row>
    <row r="36" spans="1:10" ht="15.75">
      <c r="A36" s="5" t="s">
        <v>44</v>
      </c>
      <c r="B36" s="6" t="s">
        <v>45</v>
      </c>
      <c r="C36" s="7">
        <v>35238.228999999999</v>
      </c>
      <c r="D36" s="7">
        <v>40952.409</v>
      </c>
      <c r="E36" s="7">
        <v>47541.279999999999</v>
      </c>
      <c r="F36" s="7">
        <v>30636.81</v>
      </c>
      <c r="G36" s="8">
        <f t="shared" si="0"/>
        <v>64.442543406487999</v>
      </c>
      <c r="H36" s="28">
        <f t="shared" si="2"/>
        <v>116.08909258549356</v>
      </c>
      <c r="I36" s="28">
        <f t="shared" si="3"/>
        <v>134.91393111725336</v>
      </c>
      <c r="J36" s="29"/>
    </row>
    <row r="37" spans="1:10" ht="15.75">
      <c r="A37" s="5" t="s">
        <v>87</v>
      </c>
      <c r="B37" s="6" t="s">
        <v>88</v>
      </c>
      <c r="C37" s="6"/>
      <c r="D37" s="6"/>
      <c r="E37" s="7">
        <f>E38+E39</f>
        <v>173430.03</v>
      </c>
      <c r="F37" s="9">
        <f>F38+F39</f>
        <v>108941.16</v>
      </c>
      <c r="G37" s="8">
        <f t="shared" si="0"/>
        <v>62.815626567094526</v>
      </c>
    </row>
    <row r="38" spans="1:10" ht="15.75">
      <c r="A38" s="5" t="s">
        <v>46</v>
      </c>
      <c r="B38" s="6" t="s">
        <v>47</v>
      </c>
      <c r="C38" s="6"/>
      <c r="D38" s="6"/>
      <c r="E38" s="7">
        <v>167464.43</v>
      </c>
      <c r="F38" s="7">
        <v>104924.42</v>
      </c>
      <c r="G38" s="8">
        <f t="shared" si="0"/>
        <v>62.654750026617599</v>
      </c>
    </row>
    <row r="39" spans="1:10" ht="31.5">
      <c r="A39" s="5" t="s">
        <v>48</v>
      </c>
      <c r="B39" s="6" t="s">
        <v>49</v>
      </c>
      <c r="C39" s="6"/>
      <c r="D39" s="6"/>
      <c r="E39" s="7">
        <v>5965.6</v>
      </c>
      <c r="F39" s="7">
        <v>4016.74</v>
      </c>
      <c r="G39" s="8">
        <f t="shared" si="0"/>
        <v>67.331701756738624</v>
      </c>
    </row>
    <row r="40" spans="1:10" ht="15.75">
      <c r="A40" s="5" t="s">
        <v>103</v>
      </c>
      <c r="B40" s="6" t="s">
        <v>106</v>
      </c>
      <c r="C40" s="6"/>
      <c r="D40" s="6"/>
      <c r="E40" s="7">
        <f>E41</f>
        <v>673.59</v>
      </c>
      <c r="F40" s="7">
        <f>F41</f>
        <v>673.59</v>
      </c>
      <c r="G40" s="8">
        <f t="shared" si="0"/>
        <v>100</v>
      </c>
    </row>
    <row r="41" spans="1:10" ht="15.75">
      <c r="A41" s="5" t="s">
        <v>104</v>
      </c>
      <c r="B41" s="6" t="s">
        <v>105</v>
      </c>
      <c r="C41" s="6"/>
      <c r="D41" s="6"/>
      <c r="E41" s="7">
        <v>673.59</v>
      </c>
      <c r="F41" s="7">
        <v>673.59</v>
      </c>
      <c r="G41" s="8">
        <f t="shared" si="0"/>
        <v>100</v>
      </c>
    </row>
    <row r="42" spans="1:10" ht="15.75">
      <c r="A42" s="5" t="s">
        <v>89</v>
      </c>
      <c r="B42" s="6" t="s">
        <v>90</v>
      </c>
      <c r="C42" s="6"/>
      <c r="D42" s="6"/>
      <c r="E42" s="7">
        <f>SUM(E43:E46)</f>
        <v>140293.57999999999</v>
      </c>
      <c r="F42" s="7">
        <f>SUM(F43:F46)</f>
        <v>77490.849999999991</v>
      </c>
      <c r="G42" s="8">
        <f t="shared" si="0"/>
        <v>55.234779809596418</v>
      </c>
    </row>
    <row r="43" spans="1:10" ht="15.75">
      <c r="A43" s="5" t="s">
        <v>50</v>
      </c>
      <c r="B43" s="6" t="s">
        <v>51</v>
      </c>
      <c r="C43" s="6"/>
      <c r="D43" s="6"/>
      <c r="E43" s="7">
        <v>2688.73</v>
      </c>
      <c r="F43" s="7">
        <v>1731.8</v>
      </c>
      <c r="G43" s="8">
        <f t="shared" si="0"/>
        <v>64.409591145261885</v>
      </c>
    </row>
    <row r="44" spans="1:10" ht="15.75">
      <c r="A44" s="5" t="s">
        <v>52</v>
      </c>
      <c r="B44" s="6" t="s">
        <v>53</v>
      </c>
      <c r="C44" s="6"/>
      <c r="D44" s="6"/>
      <c r="E44" s="7">
        <v>76319.91</v>
      </c>
      <c r="F44" s="7">
        <v>37259.15</v>
      </c>
      <c r="G44" s="8">
        <f t="shared" si="0"/>
        <v>48.819698555724187</v>
      </c>
    </row>
    <row r="45" spans="1:10" ht="15.75">
      <c r="A45" s="5" t="s">
        <v>54</v>
      </c>
      <c r="B45" s="6" t="s">
        <v>55</v>
      </c>
      <c r="C45" s="6"/>
      <c r="D45" s="6"/>
      <c r="E45" s="7">
        <v>60426.04</v>
      </c>
      <c r="F45" s="7">
        <v>38025.89</v>
      </c>
      <c r="G45" s="8">
        <f t="shared" si="0"/>
        <v>62.929640929638943</v>
      </c>
    </row>
    <row r="46" spans="1:10" ht="31.5">
      <c r="A46" s="5" t="s">
        <v>56</v>
      </c>
      <c r="B46" s="6" t="s">
        <v>57</v>
      </c>
      <c r="C46" s="6"/>
      <c r="D46" s="6"/>
      <c r="E46" s="7">
        <v>858.9</v>
      </c>
      <c r="F46" s="7">
        <v>474.01</v>
      </c>
      <c r="G46" s="8">
        <f t="shared" si="0"/>
        <v>55.188031202701133</v>
      </c>
    </row>
    <row r="47" spans="1:10" ht="15.75">
      <c r="A47" s="5" t="s">
        <v>91</v>
      </c>
      <c r="B47" s="6" t="s">
        <v>92</v>
      </c>
      <c r="C47" s="6"/>
      <c r="D47" s="6"/>
      <c r="E47" s="7">
        <f>E48+E49</f>
        <v>34994.589999999997</v>
      </c>
      <c r="F47" s="7">
        <f>F48+F49</f>
        <v>14469.97</v>
      </c>
      <c r="G47" s="8">
        <f t="shared" si="0"/>
        <v>41.349162827739946</v>
      </c>
    </row>
    <row r="48" spans="1:10" ht="15.75">
      <c r="A48" s="5" t="s">
        <v>58</v>
      </c>
      <c r="B48" s="6" t="s">
        <v>59</v>
      </c>
      <c r="C48" s="6"/>
      <c r="D48" s="6"/>
      <c r="E48" s="7">
        <v>18908.13</v>
      </c>
      <c r="F48" s="7">
        <v>12348.14</v>
      </c>
      <c r="G48" s="8">
        <f t="shared" si="0"/>
        <v>65.305982135726794</v>
      </c>
    </row>
    <row r="49" spans="1:7" ht="15.75">
      <c r="A49" s="5" t="s">
        <v>60</v>
      </c>
      <c r="B49" s="6" t="s">
        <v>61</v>
      </c>
      <c r="C49" s="6"/>
      <c r="D49" s="6"/>
      <c r="E49" s="7">
        <v>16086.46</v>
      </c>
      <c r="F49" s="7">
        <v>2121.83</v>
      </c>
      <c r="G49" s="8">
        <f t="shared" si="0"/>
        <v>13.190161166596008</v>
      </c>
    </row>
    <row r="50" spans="1:7" ht="31.5">
      <c r="A50" s="5" t="s">
        <v>99</v>
      </c>
      <c r="B50" s="6" t="s">
        <v>100</v>
      </c>
      <c r="C50" s="6"/>
      <c r="D50" s="6"/>
      <c r="E50" s="7">
        <f>E51</f>
        <v>118.2</v>
      </c>
      <c r="F50" s="7">
        <f>F51</f>
        <v>99.45</v>
      </c>
      <c r="G50" s="8">
        <f t="shared" si="0"/>
        <v>84.137055837563452</v>
      </c>
    </row>
    <row r="51" spans="1:7" ht="31.5">
      <c r="A51" s="5" t="s">
        <v>98</v>
      </c>
      <c r="B51" s="6" t="s">
        <v>101</v>
      </c>
      <c r="C51" s="6"/>
      <c r="D51" s="6"/>
      <c r="E51" s="7">
        <v>118.2</v>
      </c>
      <c r="F51" s="7">
        <v>99.45</v>
      </c>
      <c r="G51" s="8">
        <f t="shared" si="0"/>
        <v>84.137055837563452</v>
      </c>
    </row>
    <row r="52" spans="1:7" ht="47.25">
      <c r="A52" s="5" t="s">
        <v>93</v>
      </c>
      <c r="B52" s="6" t="s">
        <v>94</v>
      </c>
      <c r="C52" s="6"/>
      <c r="D52" s="6"/>
      <c r="E52" s="7">
        <f>E53+E54</f>
        <v>111453.47</v>
      </c>
      <c r="F52" s="7">
        <f>F53+F54</f>
        <v>81215.179999999993</v>
      </c>
      <c r="G52" s="8">
        <f t="shared" si="0"/>
        <v>72.869135433827225</v>
      </c>
    </row>
    <row r="53" spans="1:7" ht="47.25">
      <c r="A53" s="5" t="s">
        <v>62</v>
      </c>
      <c r="B53" s="6" t="s">
        <v>63</v>
      </c>
      <c r="C53" s="6"/>
      <c r="D53" s="6"/>
      <c r="E53" s="7">
        <v>41078.699999999997</v>
      </c>
      <c r="F53" s="7">
        <v>30808.79</v>
      </c>
      <c r="G53" s="8">
        <f t="shared" si="0"/>
        <v>74.999427927368686</v>
      </c>
    </row>
    <row r="54" spans="1:7" ht="31.5">
      <c r="A54" s="5" t="s">
        <v>64</v>
      </c>
      <c r="B54" s="6" t="s">
        <v>65</v>
      </c>
      <c r="C54" s="6"/>
      <c r="D54" s="6"/>
      <c r="E54" s="7">
        <v>70374.77</v>
      </c>
      <c r="F54" s="7">
        <v>50406.39</v>
      </c>
      <c r="G54" s="8">
        <f t="shared" si="0"/>
        <v>71.625655046545802</v>
      </c>
    </row>
    <row r="55" spans="1:7" ht="15.75">
      <c r="A55" s="21" t="s">
        <v>72</v>
      </c>
      <c r="B55" s="22"/>
      <c r="C55" s="19"/>
      <c r="D55" s="19"/>
      <c r="E55" s="11">
        <f>E6+E14+E16+E19+E24+E29+E31+E37+E40+E42+E47+E50+E52</f>
        <v>2269898.0500000003</v>
      </c>
      <c r="F55" s="11">
        <f>F6+F14+F16+F19+F24+F29+F31+F37+F40+F42+F47+F50+F52</f>
        <v>1456974.14</v>
      </c>
      <c r="G55" s="8">
        <f t="shared" si="0"/>
        <v>64.186765568612202</v>
      </c>
    </row>
    <row r="56" spans="1:7" ht="33.75" customHeight="1">
      <c r="A56" s="23" t="s">
        <v>71</v>
      </c>
      <c r="B56" s="24"/>
      <c r="C56" s="20"/>
      <c r="D56" s="20"/>
      <c r="E56" s="9">
        <v>-35147.97</v>
      </c>
      <c r="F56" s="9">
        <v>145872.47</v>
      </c>
      <c r="G56" s="7"/>
    </row>
  </sheetData>
  <mergeCells count="4">
    <mergeCell ref="A55:B55"/>
    <mergeCell ref="A56:B56"/>
    <mergeCell ref="A1:G1"/>
    <mergeCell ref="A3:G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2021-04-21T09:17:46Z</cp:lastPrinted>
  <dcterms:created xsi:type="dcterms:W3CDTF">2017-04-11T06:14:59Z</dcterms:created>
  <dcterms:modified xsi:type="dcterms:W3CDTF">2022-11-09T05:09:01Z</dcterms:modified>
</cp:coreProperties>
</file>