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_xlnm._FilterDatabase" localSheetId="0" hidden="1">Бюджет!$A$7:$E$228</definedName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D226" i="1"/>
  <c r="C226"/>
  <c r="D224"/>
  <c r="C224"/>
  <c r="D220"/>
  <c r="C220"/>
  <c r="D218"/>
  <c r="C218"/>
  <c r="D212"/>
  <c r="C212"/>
  <c r="D207"/>
  <c r="C207"/>
  <c r="D199"/>
  <c r="C199"/>
  <c r="D191"/>
  <c r="C191"/>
  <c r="D189"/>
  <c r="C189"/>
  <c r="D186"/>
  <c r="C186"/>
  <c r="D178"/>
  <c r="C178"/>
  <c r="D174"/>
  <c r="C174"/>
  <c r="D171"/>
  <c r="C171"/>
  <c r="D168"/>
  <c r="C168"/>
  <c r="D166"/>
  <c r="C166"/>
  <c r="D162"/>
  <c r="C162"/>
  <c r="D149"/>
  <c r="C149"/>
  <c r="D144"/>
  <c r="D143" s="1"/>
  <c r="C144"/>
  <c r="C143" s="1"/>
  <c r="D131"/>
  <c r="D130" s="1"/>
  <c r="C131"/>
  <c r="C130" s="1"/>
  <c r="D121"/>
  <c r="C121"/>
  <c r="D119"/>
  <c r="C119"/>
  <c r="D115"/>
  <c r="C115"/>
  <c r="D112"/>
  <c r="D111" s="1"/>
  <c r="C112"/>
  <c r="C111" s="1"/>
  <c r="D109"/>
  <c r="C109"/>
  <c r="D102"/>
  <c r="D101" s="1"/>
  <c r="C102"/>
  <c r="C101" s="1"/>
  <c r="D96"/>
  <c r="C96"/>
  <c r="D87"/>
  <c r="C87"/>
  <c r="D66"/>
  <c r="C66"/>
  <c r="D57"/>
  <c r="D56" s="1"/>
  <c r="C57"/>
  <c r="C56" s="1"/>
  <c r="D48"/>
  <c r="C48"/>
  <c r="D21"/>
  <c r="C21"/>
  <c r="C198" l="1"/>
  <c r="C217"/>
  <c r="D198"/>
  <c r="E198" s="1"/>
  <c r="D217"/>
  <c r="E217" s="1"/>
  <c r="D114"/>
  <c r="D148"/>
  <c r="E148" s="1"/>
  <c r="D165"/>
  <c r="D170"/>
  <c r="D188"/>
  <c r="C114"/>
  <c r="C148"/>
  <c r="C165"/>
  <c r="C170"/>
  <c r="C188"/>
  <c r="D9"/>
  <c r="D8" s="1"/>
  <c r="C9"/>
  <c r="C8" s="1"/>
  <c r="E224"/>
  <c r="E225"/>
  <c r="E226"/>
  <c r="E220"/>
  <c r="E218"/>
  <c r="E212"/>
  <c r="E207"/>
  <c r="E199"/>
  <c r="E191"/>
  <c r="E189"/>
  <c r="E186"/>
  <c r="E178"/>
  <c r="E174"/>
  <c r="E170"/>
  <c r="E171"/>
  <c r="E168"/>
  <c r="E165"/>
  <c r="E166"/>
  <c r="E162"/>
  <c r="E149"/>
  <c r="E143"/>
  <c r="E144"/>
  <c r="E130"/>
  <c r="E131"/>
  <c r="E121"/>
  <c r="E119"/>
  <c r="E115"/>
  <c r="E111"/>
  <c r="E112"/>
  <c r="E109"/>
  <c r="E101"/>
  <c r="E102"/>
  <c r="E96"/>
  <c r="E87"/>
  <c r="E66"/>
  <c r="E56"/>
  <c r="E57"/>
  <c r="E48"/>
  <c r="E21"/>
  <c r="E11"/>
  <c r="E12"/>
  <c r="E13"/>
  <c r="E14"/>
  <c r="E15"/>
  <c r="E16"/>
  <c r="E17"/>
  <c r="E18"/>
  <c r="E19"/>
  <c r="E20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9"/>
  <c r="E50"/>
  <c r="E51"/>
  <c r="E52"/>
  <c r="E53"/>
  <c r="E54"/>
  <c r="E55"/>
  <c r="E58"/>
  <c r="E59"/>
  <c r="E60"/>
  <c r="E61"/>
  <c r="E62"/>
  <c r="E63"/>
  <c r="E64"/>
  <c r="E65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8"/>
  <c r="E89"/>
  <c r="E90"/>
  <c r="E91"/>
  <c r="E92"/>
  <c r="E93"/>
  <c r="E94"/>
  <c r="E95"/>
  <c r="E97"/>
  <c r="E98"/>
  <c r="E99"/>
  <c r="E100"/>
  <c r="E103"/>
  <c r="E104"/>
  <c r="E105"/>
  <c r="E106"/>
  <c r="E107"/>
  <c r="E108"/>
  <c r="E110"/>
  <c r="E113"/>
  <c r="E116"/>
  <c r="E117"/>
  <c r="E118"/>
  <c r="E120"/>
  <c r="E122"/>
  <c r="E123"/>
  <c r="E124"/>
  <c r="E125"/>
  <c r="E126"/>
  <c r="E127"/>
  <c r="E128"/>
  <c r="E129"/>
  <c r="E132"/>
  <c r="E133"/>
  <c r="E134"/>
  <c r="E135"/>
  <c r="E136"/>
  <c r="E137"/>
  <c r="E138"/>
  <c r="E139"/>
  <c r="E140"/>
  <c r="E141"/>
  <c r="E142"/>
  <c r="E145"/>
  <c r="E146"/>
  <c r="E147"/>
  <c r="E150"/>
  <c r="E151"/>
  <c r="E152"/>
  <c r="E153"/>
  <c r="E154"/>
  <c r="E155"/>
  <c r="E156"/>
  <c r="E157"/>
  <c r="E158"/>
  <c r="E159"/>
  <c r="E160"/>
  <c r="E161"/>
  <c r="E163"/>
  <c r="E164"/>
  <c r="E167"/>
  <c r="E169"/>
  <c r="E172"/>
  <c r="E173"/>
  <c r="E175"/>
  <c r="E176"/>
  <c r="E177"/>
  <c r="E179"/>
  <c r="E180"/>
  <c r="E181"/>
  <c r="E182"/>
  <c r="E183"/>
  <c r="E184"/>
  <c r="E185"/>
  <c r="E187"/>
  <c r="E190"/>
  <c r="E192"/>
  <c r="E193"/>
  <c r="E194"/>
  <c r="E195"/>
  <c r="E196"/>
  <c r="E197"/>
  <c r="E200"/>
  <c r="E201"/>
  <c r="E202"/>
  <c r="E203"/>
  <c r="E204"/>
  <c r="E205"/>
  <c r="E206"/>
  <c r="E208"/>
  <c r="E209"/>
  <c r="E210"/>
  <c r="E211"/>
  <c r="E213"/>
  <c r="E214"/>
  <c r="E215"/>
  <c r="E216"/>
  <c r="E219"/>
  <c r="E221"/>
  <c r="E222"/>
  <c r="E223"/>
  <c r="E227"/>
  <c r="E10"/>
  <c r="E188" l="1"/>
  <c r="E114"/>
  <c r="D228"/>
  <c r="C228"/>
  <c r="E228" s="1"/>
  <c r="E8"/>
  <c r="E9"/>
</calcChain>
</file>

<file path=xl/sharedStrings.xml><?xml version="1.0" encoding="utf-8"?>
<sst xmlns="http://schemas.openxmlformats.org/spreadsheetml/2006/main" count="452" uniqueCount="449">
  <si>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</si>
  <si>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</si>
  <si>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</si>
  <si>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</si>
  <si>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</si>
  <si>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</si>
  <si>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</si>
  <si>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</si>
  <si>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Ремонт кровли и отмостки у зданий дошкольных образовательных учреждений, в рамках подпрограммы "Развитие дошкольного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</si>
  <si>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достижение наилучших значений показателей эффективности деятельности органов местного самоуправления муниципального района, за счет средств краевого бюджета, в рамках подпрограммы "Развитие дошкольного образования детей" муниципальной программы "Развитие образования Емельяновского района"</t>
  </si>
  <si>
    <t>Создание комфортных условий для пребывания детей в дошкольных образовательных организациях, осуществляемых за счет средств полученных за содействие развитию налогового потенциала,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</si>
  <si>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</si>
  <si>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отдельным категориям работников бюджетной сферы с 1 июля 2023года на 6,3 процента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</si>
  <si>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реализующих программы спортивной подготовки,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</si>
  <si>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</si>
  <si>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</si>
  <si>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</si>
  <si>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</si>
  <si>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</si>
  <si>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</si>
  <si>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</si>
  <si>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</si>
  <si>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</si>
  <si>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</si>
  <si>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</si>
  <si>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</si>
  <si>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</si>
  <si>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спортивного зала для занятий дзюдо, находящегося в районном доме культуры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</si>
  <si>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Ремонт помещений в зданиях общеобразовательных школ, проведение наружных работ по ремонту отмостки у зданий и обеспечению твердым покрытием территории,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</si>
  <si>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ремонт кабинетов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</si>
  <si>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</si>
  <si>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</si>
  <si>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по обеспечению антитеррористической защищенности объектов образования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</si>
  <si>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</si>
  <si>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</si>
  <si>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</si>
  <si>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</si>
  <si>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работников бюджетной сферы с 1 июля 2023 года на 6,3 процента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</si>
  <si>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</si>
  <si>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</si>
  <si>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</si>
  <si>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</si>
  <si>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</si>
  <si>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</si>
  <si>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Повышение размеров оплаты труда отдельным категориям работников бюджетной сферы, в рамках подпрограммы "Сохранение культурного наследия"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</si>
  <si>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</si>
  <si>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</si>
  <si>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</si>
  <si>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</si>
  <si>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</si>
  <si>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</si>
  <si>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</si>
  <si>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</si>
  <si>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</si>
  <si>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</si>
  <si>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</si>
  <si>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</si>
  <si>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</si>
  <si>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</si>
  <si>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</si>
  <si>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</si>
  <si>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</si>
  <si>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</si>
  <si>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</si>
  <si>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</si>
  <si>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</si>
  <si>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РДК"в рамках подпрограммы "Поддержка народного творчества"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</si>
  <si>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"Поддержка народного творчества" муниципальной программы "Развитие культуры и туризма Емельяновского района"</t>
  </si>
  <si>
    <t>Государственная поддержка отрасли культуры (поддержка лучших сельских учреждений культуры) в рамках подпрограммы "Поддержка народного творчества"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</si>
  <si>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</si>
  <si>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Повышение размеров оплаты труда отдельным категориям работников бюджетной сферы,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</si>
  <si>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</si>
  <si>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</si>
  <si>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</si>
  <si>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Ремонт туалетной комнаты в здании МБДОУ"Детская школа искусств" пгт. Емельяново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</si>
  <si>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Оснащение музыкальными инструментами детских школ искусств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</si>
  <si>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Реализация мероприятий за счет средств полученных за содействие развитию налогового потенциала в рамках подпрограммы "Обеспечение условий реализации муниципальной программы и прочие мероприятия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</si>
  <si>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</si>
  <si>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</si>
  <si>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</si>
  <si>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</si>
  <si>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</si>
  <si>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</si>
  <si>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</si>
  <si>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</si>
  <si>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</si>
  <si>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</si>
  <si>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</si>
  <si>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</si>
  <si>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</si>
  <si>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Расходы на обслуживание мунипального долга Емельяновского района в рамках подпрограммы "Управление муниципальным долгом Емельяновского района" муниципальной программы "Управление муниципальными финансами Емельяновского района</t>
  </si>
  <si>
    <t>Средства на повышение размеров оплаты труда отдельным категориям работников бюджетной сферы с 1июля 2023 года на 6,3 процента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</si>
  <si>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</si>
  <si>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</si>
  <si>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</si>
  <si>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</si>
  <si>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</si>
  <si>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 ,переданных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</si>
  <si>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Нераспределенный остаток средств, полученных за 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</si>
  <si>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</si>
  <si>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</si>
  <si>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</si>
  <si>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</si>
  <si>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плоскостного спортивного сооружения в п. Логовик,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</si>
  <si>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проездов, парковочных мест и пешеходных дорожек на территории МАУ СОК"Заря"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</si>
  <si>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Благоустройство площадки для занятия физической культурой и спортом, расположенной на территории МАУ СОК "Заря"в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</si>
  <si>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</si>
  <si>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плоскостных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</si>
  <si>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</si>
  <si>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 и физическим лицам, применяющий специальный налоговый режим "Налог на профессиональный доход" на возмещение затрат при осуществлении предпринимательской деятельности, за счет средств краевого и районного бюджетов,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</si>
  <si>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грантов в форме субсидии субъектам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</si>
  <si>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</si>
  <si>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</si>
  <si>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</si>
  <si>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Паспортизация объектов дорожного хозяйства,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</si>
  <si>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</si>
  <si>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Оформление права муниципальной собственности Емельяновского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</si>
  <si>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полномочий сельсовета Памяти 13 Борцов на реализацию мероприятий по оказанию услуг по осуществлению авторского надзора, строительного контроля за выполнением работ по капитальному ремонту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</si>
  <si>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Изготовление схемы и технического плана на земельный участок под объект строительства,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</si>
  <si>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</si>
  <si>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</si>
  <si>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</si>
  <si>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</si>
  <si>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</si>
  <si>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</si>
  <si>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</si>
  <si>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</si>
  <si>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</si>
  <si>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</si>
  <si>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</si>
  <si>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 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</si>
  <si>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Проведение работ по ремонту и восстановлению объектов коммунальной инфраструктуры, за счет средств резервного фонда администрации Емельяновского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</si>
  <si>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иных межбюджетных трансфертов бюджетам поселений на обеспечение софинансирования расходов по капитальному ремонту объектов коммунальной инфраструктуры,, находящихся в муниципальной собственности Емельяновского района, в рамках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</si>
  <si>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</si>
  <si>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</si>
  <si>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Капитальный ремонт ЛЭП до скважины, расположенной в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</si>
  <si>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Разработка проектно-сметной документации на капитальный ремонт водонапорной башни п. Минино, Лесхоз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</si>
  <si>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</si>
  <si>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</si>
  <si>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</si>
  <si>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дороги-4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</si>
  <si>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Осуществление технического надзора и юридического сопровождения при выполнении работ по строительству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</si>
  <si>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</si>
  <si>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</si>
  <si>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Региональные выплаты и выплаты , обеспечивающие уровень заработной платы работников бюджетной сферы не ниже размера минимальной заработной платы(минимального размера оплаты труда), в рамках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</si>
  <si>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охране, коммунальным услугам зданий и сооружений, находящихся в казне муниципального образования Емельяновский район,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</si>
  <si>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</si>
  <si>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</si>
  <si>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</si>
  <si>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</si>
  <si>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</si>
  <si>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Выполнение работ по расчету значений коэффициентов К1 и К2, К3, учитывающих вид разрешенного использования земельного участка, применяемых при определении размера арендной платы за использование земельных участков,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</si>
  <si>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</si>
  <si>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</si>
  <si>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Средства на повышение размеров оплаты труда отдельных категорий работников бюджетной сферы с 1 июля 2023года на 6,3 процента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</si>
  <si>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</si>
  <si>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</si>
  <si>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</si>
  <si>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</si>
  <si>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</si>
  <si>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</si>
  <si>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</si>
  <si>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</si>
  <si>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</si>
  <si>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</si>
  <si>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% исполнения</t>
  </si>
  <si>
    <t>№ п/п</t>
  </si>
  <si>
    <t>План на 2023 год</t>
  </si>
  <si>
    <t>Исполнено за
1 полугодие 2023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</si>
  <si>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</si>
  <si>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</si>
  <si>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</t>
  </si>
  <si>
    <t>1.1</t>
  </si>
  <si>
    <t>подпрограмма "Развитие общего и дополнительного образования детей"</t>
  </si>
  <si>
    <t>1.2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</si>
  <si>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</si>
  <si>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</si>
  <si>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</si>
  <si>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</si>
  <si>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</si>
  <si>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</si>
  <si>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</si>
  <si>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Реализация мероприятий за счет средств полученных за содействие развитию налогового потенциала в рамках подпрограммы "Сохранение культурного наследия" муниципальной программы "Развитие культуры и туризма Емельяновского района"</t>
  </si>
  <si>
    <t>2.3</t>
  </si>
  <si>
    <t>2.4</t>
  </si>
  <si>
    <t>3.</t>
  </si>
  <si>
    <t>3.1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</si>
  <si>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</si>
  <si>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</si>
  <si>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</si>
  <si>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</si>
  <si>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</si>
  <si>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</si>
  <si>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</si>
  <si>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</si>
  <si>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</si>
  <si>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</si>
  <si>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</si>
  <si>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</si>
  <si>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</si>
  <si>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5.2</t>
  </si>
  <si>
    <t>5.3</t>
  </si>
  <si>
    <t>подпрограмма "Управление муниципальным долгом Емельяновского района"</t>
  </si>
  <si>
    <t>подпрограмма "Обеспечение реализации муниципальной программы и прочие мероприятия"</t>
  </si>
  <si>
    <t>6.</t>
  </si>
  <si>
    <t>6.1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</si>
  <si>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</si>
  <si>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</si>
  <si>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</si>
  <si>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</si>
  <si>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</si>
  <si>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</si>
  <si>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</si>
  <si>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</si>
  <si>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</si>
  <si>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</si>
  <si>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</si>
  <si>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</si>
  <si>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</si>
  <si>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</si>
  <si>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</si>
  <si>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территорий"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</si>
  <si>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</si>
  <si>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</si>
  <si>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</si>
  <si>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</si>
  <si>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</si>
  <si>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</si>
  <si>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</si>
  <si>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</si>
  <si>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</si>
  <si>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</si>
  <si>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</si>
  <si>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</si>
  <si>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</si>
  <si>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</si>
  <si>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11.2</t>
  </si>
  <si>
    <t>подпрограмма "Создание условий для обеспечения доступным и комфортным жильем граждан проживающих на территории Емельяновского района"</t>
  </si>
  <si>
    <t>12.</t>
  </si>
  <si>
    <t>12.1</t>
  </si>
  <si>
    <t>12.2</t>
  </si>
  <si>
    <t>подпрограмма "Управление земельными ресурсами"</t>
  </si>
  <si>
    <t>12.3</t>
  </si>
  <si>
    <t>13.</t>
  </si>
  <si>
    <t>13.1</t>
  </si>
  <si>
    <t>подпрограмма "Противодействие терроризму и экстремизму на территории Емельяновского района"</t>
  </si>
  <si>
    <t>13.2</t>
  </si>
  <si>
    <t>13.3</t>
  </si>
  <si>
    <t>13.4</t>
  </si>
  <si>
    <t>подпрограмма "Профилактика правонарушений на территории Емельяновского района"</t>
  </si>
  <si>
    <t>Муниципальная программа "Обеспечение общественного порядка, противодействие терроризму, экстремизму, наркомании и коррупции"</t>
  </si>
  <si>
    <t>подпрограмма "Профилактика наркомании, алкоголизма и пьянства на территории Емельяновского района"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</si>
  <si>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</si>
  <si>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подпрограмма "Поддержка народного творчества"</t>
  </si>
  <si>
    <t>подпрограмма "Обеспечение условий реализации муниципальной программы и прочие мероприятия"</t>
  </si>
  <si>
    <t>подпрограмма "Развитие архивного дела в Емельяновском районе"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</si>
  <si>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</si>
  <si>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"Сохранение культурного наследия" муниципальной программы "Развитие культуры и туризма Емельяновского района"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</si>
  <si>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</si>
  <si>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</si>
  <si>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Осуществление переданных поселком Емельяново полномочий по изготовлению технических паспортов на объект: Электрические сети напряжением 10/0,4 кВ на площадке севернее птицефабрики "Заря", между автодорогой "Емельяново - Мужичкино" и "Емельяново -Устюг" и на площадке в 3 км севернее птицефабрики "Заря" между автодорогой "Емельяново -Мужичкино" и "Емельяново-Устюг" в пгт Емельяново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</si>
  <si>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Возмездное оказание услуг по организации деятельности МУП ЕЭС (оплата директору и бухгалтеру), а также программы 1С предприятие,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</si>
  <si>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края"- 4 этап,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</si>
  <si>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</si>
  <si>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на устройство плоскостных спортивных сооружений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</si>
  <si>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</si>
  <si>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Средства на повышение размеров оплаты труда отдельным категориям работников бюджетной сферы с 1 июля 2023 года на 6,3 процента в рамках подпрограммы "Поддержка народного творчества" муниципальной программы "Развитие культуры и туризма Емельяновского района"</t>
  </si>
  <si>
    <t>Строительно монтажные и пусконаладочные работы автоматизированной блочно-модульной одноконтурной угольной котельной "Терморобот2 по 400квт" в детском саду п. Элита, расположенном по адресу ул. Заводская д.13А в рамках подпрограммы "Развитие дошкольного образования детей" муниципальной программы "Развитие образования Емельяновского района"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</si>
  <si>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</si>
  <si>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Приложение 4</t>
  </si>
  <si>
    <t>к постановлению администрации Емельяновского района</t>
  </si>
  <si>
    <t>Исполнение по муниципальным программам за 1 полугодие 2023 года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</si>
  <si>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</si>
  <si>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</si>
  <si>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</si>
  <si>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</si>
  <si>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</si>
  <si>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</si>
  <si>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</si>
  <si>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</si>
  <si>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</si>
  <si>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</si>
  <si>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</si>
  <si>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</si>
  <si>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</si>
  <si>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</si>
  <si>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</si>
  <si>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</si>
  <si>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</si>
  <si>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</si>
  <si>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</si>
  <si>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</si>
  <si>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</si>
  <si>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</si>
  <si>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</si>
  <si>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</si>
  <si>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</si>
  <si>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</si>
  <si>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</si>
  <si>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</si>
  <si>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</si>
  <si>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</si>
  <si>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</si>
  <si>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</si>
  <si>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</si>
  <si>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</si>
  <si>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</si>
  <si>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</si>
  <si>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</si>
  <si>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1.3.1</t>
  </si>
  <si>
    <t>1.3.2</t>
  </si>
  <si>
    <t>1.3.3</t>
  </si>
  <si>
    <t>1.3.4</t>
  </si>
  <si>
    <t>1.3.5</t>
  </si>
  <si>
    <t>1.3.6</t>
  </si>
  <si>
    <t>1.3.7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</si>
  <si>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</si>
  <si>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</si>
  <si>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</si>
  <si>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</si>
  <si>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</si>
  <si>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</si>
  <si>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</si>
  <si>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</si>
  <si>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</si>
  <si>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</si>
  <si>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</si>
  <si>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</si>
  <si>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</si>
  <si>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</si>
  <si>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</si>
  <si>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</si>
  <si>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</si>
  <si>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</si>
  <si>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</si>
  <si>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</si>
  <si>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</si>
  <si>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</si>
  <si>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</si>
  <si>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</si>
  <si>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</si>
  <si>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</si>
  <si>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</si>
  <si>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</si>
  <si>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</si>
  <si>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</si>
  <si>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</si>
  <si>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</si>
  <si>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</si>
  <si>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</si>
  <si>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</si>
  <si>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</si>
  <si>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2.4.1</t>
  </si>
  <si>
    <t>2.4.2</t>
  </si>
  <si>
    <t>2.4.3</t>
  </si>
  <si>
    <t>2.4.4</t>
  </si>
  <si>
    <t>3.1.1</t>
  </si>
  <si>
    <t>3.1.2</t>
  </si>
  <si>
    <t>3.1.3</t>
  </si>
  <si>
    <t>3.1.4</t>
  </si>
  <si>
    <t>3.1.5</t>
  </si>
  <si>
    <t>3.1.6</t>
  </si>
  <si>
    <t>3.2.1</t>
  </si>
  <si>
    <t>4.1.1</t>
  </si>
  <si>
    <t>5.1.1</t>
  </si>
  <si>
    <t>5.1.2</t>
  </si>
  <si>
    <t>5.1.3</t>
  </si>
  <si>
    <t>5.2.1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</si>
  <si>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</si>
  <si>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</si>
  <si>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</si>
  <si>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</si>
  <si>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</si>
  <si>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</si>
  <si>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</si>
  <si>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</si>
  <si>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</si>
  <si>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</si>
  <si>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</si>
  <si>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</si>
  <si>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</si>
  <si>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</si>
  <si>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</si>
  <si>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</si>
  <si>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</si>
  <si>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</si>
  <si>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</si>
  <si>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7.1.1</t>
  </si>
  <si>
    <t>7.1.2</t>
  </si>
  <si>
    <t>7.1.3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</si>
  <si>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</si>
  <si>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</si>
  <si>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</si>
  <si>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</si>
  <si>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</si>
  <si>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</si>
  <si>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</si>
  <si>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</si>
  <si>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</si>
  <si>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</si>
  <si>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</si>
  <si>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</si>
  <si>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8.9.1</t>
  </si>
  <si>
    <t>8.9.2</t>
  </si>
  <si>
    <t>9.2.1</t>
  </si>
  <si>
    <t>10.1.1</t>
  </si>
  <si>
    <t>10.1.2</t>
  </si>
  <si>
    <t>10.2.1</t>
  </si>
  <si>
    <t>10.2.2</t>
  </si>
  <si>
    <t>10.2.3</t>
  </si>
  <si>
    <t>10.3.1</t>
  </si>
  <si>
    <t>10.3.2</t>
  </si>
  <si>
    <t>10.3.3</t>
  </si>
  <si>
    <t>10.3.4</t>
  </si>
  <si>
    <t>10.3.5</t>
  </si>
  <si>
    <t>10.3.6</t>
  </si>
  <si>
    <t>10.3.7</t>
  </si>
  <si>
    <t>10.9.1</t>
  </si>
  <si>
    <t>11.1.1</t>
  </si>
  <si>
    <t>11.2.1</t>
  </si>
  <si>
    <t>11.2.2</t>
  </si>
  <si>
    <t>11.2.3</t>
  </si>
  <si>
    <t>11.2.4</t>
  </si>
  <si>
    <t>11.2.5</t>
  </si>
  <si>
    <t>11.2.6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</si>
  <si>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</si>
  <si>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</si>
  <si>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</si>
  <si>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</si>
  <si>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</si>
  <si>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</si>
  <si>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</si>
  <si>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</si>
  <si>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12.2.2</t>
  </si>
  <si>
    <t>12.2.3</t>
  </si>
  <si>
    <t>12.2.4</t>
  </si>
  <si>
    <t>12.3.1</t>
  </si>
  <si>
    <t>12.3.2</t>
  </si>
  <si>
    <t>12.3.3</t>
  </si>
  <si>
    <t>12.3.4</t>
  </si>
  <si>
    <t>13.1.1</t>
  </si>
  <si>
    <t>13.2.1</t>
  </si>
  <si>
    <t>13.2.2</t>
  </si>
  <si>
    <t>13.2.3</t>
  </si>
  <si>
    <t>13.3.1</t>
  </si>
  <si>
    <t>13.4.1</t>
  </si>
  <si>
    <t>9.1.1</t>
  </si>
  <si>
    <t>от 21.07.2023</t>
  </si>
  <si>
    <t>№ 1865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</si>
</sst>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/>
    </xf>
    <xf numFmtId="164" fontId="1" fillId="0" borderId="0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6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1" fillId="0" borderId="1" xfId="1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top" wrapText="1"/>
    </xf>
    <xf numFmtId="0" fontId="3" fillId="0" borderId="0" xfId="1" applyFont="1" applyBorder="1" applyAlignment="1" applyProtection="1"/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horizontal="right"/>
    </xf>
    <xf numFmtId="0" fontId="4" fillId="0" borderId="0" xfId="1" applyFont="1" applyBorder="1" applyAlignment="1" applyProtection="1"/>
    <xf numFmtId="0" fontId="1" fillId="0" borderId="0" xfId="1" applyFont="1" applyBorder="1" applyAlignment="1" applyProtection="1">
      <alignment horizontal="right" vertical="top"/>
    </xf>
    <xf numFmtId="0" fontId="5" fillId="0" borderId="0" xfId="1" applyFont="1" applyBorder="1" applyAlignment="1" applyProtection="1">
      <alignment horizontal="left"/>
    </xf>
    <xf numFmtId="0" fontId="5" fillId="0" borderId="0" xfId="1" applyFont="1" applyBorder="1" applyAlignment="1" applyProtection="1">
      <alignment horizontal="center"/>
    </xf>
    <xf numFmtId="164" fontId="5" fillId="0" borderId="0" xfId="1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 wrapText="1"/>
    </xf>
    <xf numFmtId="0" fontId="1" fillId="0" borderId="0" xfId="1" applyFont="1" applyBorder="1" applyAlignment="1" applyProtection="1">
      <alignment horizontal="center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228"/>
  <sheetViews>
    <sheetView showGridLines="0" tabSelected="1" workbookViewId="0">
      <selection activeCell="B3" sqref="B3"/>
    </sheetView>
  </sheetViews>
  <sheetFormatPr defaultRowHeight="12.75" customHeight="1"/>
  <cols>
    <col min="1" max="1" width="6.7109375" style="2" customWidth="1"/>
    <col min="2" max="2" width="87.42578125" style="2" customWidth="1"/>
    <col min="3" max="4" width="16.7109375" style="2" customWidth="1"/>
    <col min="5" max="5" width="12.42578125" style="2" customWidth="1"/>
    <col min="6" max="6" width="9.140625" style="2" customWidth="1"/>
    <col min="7" max="7" width="13.140625" style="2" customWidth="1"/>
    <col min="8" max="10" width="9.140625" style="2" customWidth="1"/>
    <col min="11" max="16384" width="9.140625" style="2"/>
  </cols>
  <sheetData>
    <row r="1" spans="1:10" ht="15.75">
      <c r="A1" s="17"/>
      <c r="B1" s="17"/>
      <c r="C1" s="18"/>
      <c r="D1" s="18"/>
      <c r="E1" s="19" t="s">
        <v>269</v>
      </c>
      <c r="F1" s="5"/>
      <c r="G1" s="6"/>
      <c r="H1" s="6"/>
      <c r="I1" s="5"/>
      <c r="J1" s="5"/>
    </row>
    <row r="2" spans="1:10" ht="15.75">
      <c r="A2" s="20"/>
      <c r="B2" s="17"/>
      <c r="C2" s="18"/>
      <c r="D2" s="18"/>
      <c r="E2" s="21" t="s">
        <v>270</v>
      </c>
      <c r="F2" s="16"/>
      <c r="G2" s="16"/>
      <c r="H2" s="16"/>
      <c r="I2" s="3"/>
      <c r="J2" s="3"/>
    </row>
    <row r="3" spans="1:10" ht="15.75" customHeight="1">
      <c r="A3" s="22"/>
      <c r="B3" s="23"/>
      <c r="D3" s="19" t="s">
        <v>447</v>
      </c>
      <c r="E3" s="19" t="s">
        <v>448</v>
      </c>
      <c r="F3" s="16"/>
      <c r="G3" s="16"/>
    </row>
    <row r="4" spans="1:10" ht="15.75" customHeight="1">
      <c r="A4" s="22"/>
      <c r="B4" s="23"/>
      <c r="C4" s="23"/>
      <c r="D4" s="23"/>
      <c r="E4" s="24"/>
      <c r="F4" s="16"/>
      <c r="G4" s="16"/>
    </row>
    <row r="5" spans="1:10" ht="15.75">
      <c r="A5" s="26" t="s">
        <v>271</v>
      </c>
      <c r="B5" s="26"/>
      <c r="C5" s="26"/>
      <c r="D5" s="26"/>
      <c r="E5" s="26"/>
      <c r="F5" s="16"/>
      <c r="G5" s="16"/>
    </row>
    <row r="6" spans="1:10" ht="15.75">
      <c r="A6" s="4"/>
      <c r="B6" s="4"/>
      <c r="C6" s="4"/>
      <c r="D6" s="25" t="s">
        <v>0</v>
      </c>
      <c r="E6" s="4"/>
      <c r="F6" s="4"/>
      <c r="G6" s="4"/>
      <c r="H6" s="4"/>
      <c r="I6" s="1"/>
      <c r="J6" s="1"/>
    </row>
    <row r="7" spans="1:10" ht="47.25">
      <c r="A7" s="7" t="s">
        <v>166</v>
      </c>
      <c r="B7" s="7" t="s">
        <v>1</v>
      </c>
      <c r="C7" s="15" t="s">
        <v>167</v>
      </c>
      <c r="D7" s="15" t="s">
        <v>168</v>
      </c>
      <c r="E7" s="7" t="s">
        <v>165</v>
      </c>
    </row>
    <row r="8" spans="1:10" ht="15.75">
      <c r="A8" s="7" t="s">
        <v>171</v>
      </c>
      <c r="B8" s="8" t="s">
        <v>169</v>
      </c>
      <c r="C8" s="9">
        <f>C9+C21+C48</f>
        <v>1681234338.6199999</v>
      </c>
      <c r="D8" s="9">
        <f>D9+D21+D48</f>
        <v>842050198.74000001</v>
      </c>
      <c r="E8" s="10">
        <f t="shared" ref="E8:E9" si="0">D8*100/C8</f>
        <v>50.085236745234241</v>
      </c>
    </row>
    <row r="9" spans="1:10" ht="15.75">
      <c r="A9" s="7" t="s">
        <v>172</v>
      </c>
      <c r="B9" s="8" t="s">
        <v>170</v>
      </c>
      <c r="C9" s="9">
        <f>SUM(C10:C20)</f>
        <v>443990526</v>
      </c>
      <c r="D9" s="9">
        <f>SUM(D10:D20)</f>
        <v>220654094.70999998</v>
      </c>
      <c r="E9" s="10">
        <f t="shared" si="0"/>
        <v>49.697928624269778</v>
      </c>
    </row>
    <row r="10" spans="1:10" ht="78.75">
      <c r="A10" s="7" t="s">
        <v>272</v>
      </c>
      <c r="B10" s="8" t="s">
        <v>2</v>
      </c>
      <c r="C10" s="9">
        <v>246200</v>
      </c>
      <c r="D10" s="9">
        <v>109008.32000000001</v>
      </c>
      <c r="E10" s="10">
        <f>D10*100/C10</f>
        <v>44.27632818846466</v>
      </c>
    </row>
    <row r="11" spans="1:10" ht="78.75">
      <c r="A11" s="7" t="s">
        <v>273</v>
      </c>
      <c r="B11" s="8" t="s">
        <v>3</v>
      </c>
      <c r="C11" s="9">
        <v>4207379</v>
      </c>
      <c r="D11" s="9">
        <v>2694000</v>
      </c>
      <c r="E11" s="10">
        <f t="shared" ref="E11:E79" si="1">D11*100/C11</f>
        <v>64.030361895137091</v>
      </c>
    </row>
    <row r="12" spans="1:10" ht="110.25">
      <c r="A12" s="7" t="s">
        <v>274</v>
      </c>
      <c r="B12" s="8" t="s">
        <v>4</v>
      </c>
      <c r="C12" s="9">
        <v>88950000</v>
      </c>
      <c r="D12" s="9">
        <v>44698321.350000001</v>
      </c>
      <c r="E12" s="10">
        <f t="shared" si="1"/>
        <v>50.251063912310286</v>
      </c>
    </row>
    <row r="13" spans="1:10" ht="94.5">
      <c r="A13" s="7" t="s">
        <v>275</v>
      </c>
      <c r="B13" s="8" t="s">
        <v>268</v>
      </c>
      <c r="C13" s="9">
        <v>698400</v>
      </c>
      <c r="D13" s="9">
        <v>170000</v>
      </c>
      <c r="E13" s="10">
        <f t="shared" si="1"/>
        <v>24.341351660939289</v>
      </c>
    </row>
    <row r="14" spans="1:10" ht="78.75">
      <c r="A14" s="7" t="s">
        <v>276</v>
      </c>
      <c r="B14" s="8" t="s">
        <v>5</v>
      </c>
      <c r="C14" s="9">
        <v>2143200</v>
      </c>
      <c r="D14" s="9">
        <v>414654.16</v>
      </c>
      <c r="E14" s="10">
        <f t="shared" si="1"/>
        <v>19.347431877566255</v>
      </c>
    </row>
    <row r="15" spans="1:10" ht="94.5">
      <c r="A15" s="7" t="s">
        <v>277</v>
      </c>
      <c r="B15" s="8" t="s">
        <v>6</v>
      </c>
      <c r="C15" s="9">
        <v>155767600</v>
      </c>
      <c r="D15" s="9">
        <v>86133489.879999995</v>
      </c>
      <c r="E15" s="10">
        <f t="shared" si="1"/>
        <v>55.296152653054939</v>
      </c>
    </row>
    <row r="16" spans="1:10" ht="47.25">
      <c r="A16" s="7" t="s">
        <v>278</v>
      </c>
      <c r="B16" s="11" t="s">
        <v>7</v>
      </c>
      <c r="C16" s="9">
        <v>178974954</v>
      </c>
      <c r="D16" s="9">
        <v>86434621</v>
      </c>
      <c r="E16" s="10">
        <f t="shared" si="1"/>
        <v>48.294255183884559</v>
      </c>
    </row>
    <row r="17" spans="1:5" ht="47.25">
      <c r="A17" s="7" t="s">
        <v>279</v>
      </c>
      <c r="B17" s="11" t="s">
        <v>8</v>
      </c>
      <c r="C17" s="9">
        <v>4434700</v>
      </c>
      <c r="D17" s="9">
        <v>0</v>
      </c>
      <c r="E17" s="10">
        <f t="shared" si="1"/>
        <v>0</v>
      </c>
    </row>
    <row r="18" spans="1:5" ht="78.75">
      <c r="A18" s="7" t="s">
        <v>280</v>
      </c>
      <c r="B18" s="8" t="s">
        <v>267</v>
      </c>
      <c r="C18" s="9">
        <v>3405012</v>
      </c>
      <c r="D18" s="9">
        <v>0</v>
      </c>
      <c r="E18" s="10">
        <f t="shared" si="1"/>
        <v>0</v>
      </c>
    </row>
    <row r="19" spans="1:5" ht="78.75">
      <c r="A19" s="7" t="s">
        <v>281</v>
      </c>
      <c r="B19" s="8" t="s">
        <v>9</v>
      </c>
      <c r="C19" s="9">
        <v>2881950</v>
      </c>
      <c r="D19" s="9">
        <v>0</v>
      </c>
      <c r="E19" s="10">
        <f t="shared" si="1"/>
        <v>0</v>
      </c>
    </row>
    <row r="20" spans="1:5" ht="78.75">
      <c r="A20" s="7" t="s">
        <v>282</v>
      </c>
      <c r="B20" s="8" t="s">
        <v>10</v>
      </c>
      <c r="C20" s="9">
        <v>2281131</v>
      </c>
      <c r="D20" s="9">
        <v>0</v>
      </c>
      <c r="E20" s="10">
        <f t="shared" si="1"/>
        <v>0</v>
      </c>
    </row>
    <row r="21" spans="1:5" ht="15.75">
      <c r="A21" s="7" t="s">
        <v>174</v>
      </c>
      <c r="B21" s="8" t="s">
        <v>173</v>
      </c>
      <c r="C21" s="9">
        <f>SUM(C22:C47)</f>
        <v>1140203487.1199999</v>
      </c>
      <c r="D21" s="9">
        <f>SUM(D22:D47)</f>
        <v>591518372</v>
      </c>
      <c r="E21" s="10">
        <f t="shared" si="1"/>
        <v>51.87831634282189</v>
      </c>
    </row>
    <row r="22" spans="1:5" ht="78.75">
      <c r="A22" s="7" t="s">
        <v>283</v>
      </c>
      <c r="B22" s="8" t="s">
        <v>11</v>
      </c>
      <c r="C22" s="9">
        <v>318400</v>
      </c>
      <c r="D22" s="9">
        <v>145220.01999999999</v>
      </c>
      <c r="E22" s="10">
        <f t="shared" si="1"/>
        <v>45.609302763819088</v>
      </c>
    </row>
    <row r="23" spans="1:5" ht="63">
      <c r="A23" s="7" t="s">
        <v>284</v>
      </c>
      <c r="B23" s="8" t="s">
        <v>12</v>
      </c>
      <c r="C23" s="9">
        <v>777000</v>
      </c>
      <c r="D23" s="9">
        <v>0</v>
      </c>
      <c r="E23" s="10">
        <f t="shared" si="1"/>
        <v>0</v>
      </c>
    </row>
    <row r="24" spans="1:5" ht="110.25">
      <c r="A24" s="7" t="s">
        <v>285</v>
      </c>
      <c r="B24" s="8" t="s">
        <v>13</v>
      </c>
      <c r="C24" s="9">
        <v>88100</v>
      </c>
      <c r="D24" s="9">
        <v>0</v>
      </c>
      <c r="E24" s="10">
        <f t="shared" si="1"/>
        <v>0</v>
      </c>
    </row>
    <row r="25" spans="1:5" ht="78.75">
      <c r="A25" s="7" t="s">
        <v>286</v>
      </c>
      <c r="B25" s="8" t="s">
        <v>14</v>
      </c>
      <c r="C25" s="9">
        <v>7168843</v>
      </c>
      <c r="D25" s="9">
        <v>4858300</v>
      </c>
      <c r="E25" s="10">
        <f t="shared" si="1"/>
        <v>67.769652648272526</v>
      </c>
    </row>
    <row r="26" spans="1:5" ht="94.5">
      <c r="A26" s="7" t="s">
        <v>287</v>
      </c>
      <c r="B26" s="8" t="s">
        <v>15</v>
      </c>
      <c r="C26" s="9">
        <v>3004647</v>
      </c>
      <c r="D26" s="9">
        <v>1143632.3899999999</v>
      </c>
      <c r="E26" s="10">
        <f t="shared" si="1"/>
        <v>38.062121440555245</v>
      </c>
    </row>
    <row r="27" spans="1:5" ht="63">
      <c r="A27" s="7" t="s">
        <v>288</v>
      </c>
      <c r="B27" s="8" t="s">
        <v>16</v>
      </c>
      <c r="C27" s="9">
        <v>44645600</v>
      </c>
      <c r="D27" s="9">
        <v>27530000</v>
      </c>
      <c r="E27" s="10">
        <f t="shared" si="1"/>
        <v>61.663411400003582</v>
      </c>
    </row>
    <row r="28" spans="1:5" ht="110.25">
      <c r="A28" s="7" t="s">
        <v>289</v>
      </c>
      <c r="B28" s="8" t="s">
        <v>17</v>
      </c>
      <c r="C28" s="9">
        <v>106022300</v>
      </c>
      <c r="D28" s="9">
        <v>52756006.479999997</v>
      </c>
      <c r="E28" s="10">
        <f t="shared" si="1"/>
        <v>49.759349193518723</v>
      </c>
    </row>
    <row r="29" spans="1:5" ht="110.25">
      <c r="A29" s="7" t="s">
        <v>290</v>
      </c>
      <c r="B29" s="8" t="s">
        <v>18</v>
      </c>
      <c r="C29" s="9">
        <v>498534623.63999999</v>
      </c>
      <c r="D29" s="9">
        <v>286479297.12</v>
      </c>
      <c r="E29" s="10">
        <f t="shared" si="1"/>
        <v>57.464272998392865</v>
      </c>
    </row>
    <row r="30" spans="1:5" ht="78.75">
      <c r="A30" s="7" t="s">
        <v>291</v>
      </c>
      <c r="B30" s="8" t="s">
        <v>19</v>
      </c>
      <c r="C30" s="9">
        <v>39930700</v>
      </c>
      <c r="D30" s="9">
        <v>12248587.380000001</v>
      </c>
      <c r="E30" s="10">
        <f t="shared" si="1"/>
        <v>30.674612215663636</v>
      </c>
    </row>
    <row r="31" spans="1:5" ht="63">
      <c r="A31" s="7" t="s">
        <v>292</v>
      </c>
      <c r="B31" s="11" t="s">
        <v>20</v>
      </c>
      <c r="C31" s="9">
        <v>8970900</v>
      </c>
      <c r="D31" s="9">
        <v>2436241</v>
      </c>
      <c r="E31" s="10">
        <f t="shared" si="1"/>
        <v>27.157152571090972</v>
      </c>
    </row>
    <row r="32" spans="1:5" ht="47.25">
      <c r="A32" s="7" t="s">
        <v>293</v>
      </c>
      <c r="B32" s="11" t="s">
        <v>21</v>
      </c>
      <c r="C32" s="9">
        <v>300000</v>
      </c>
      <c r="D32" s="9">
        <v>99600</v>
      </c>
      <c r="E32" s="10">
        <f t="shared" si="1"/>
        <v>33.200000000000003</v>
      </c>
    </row>
    <row r="33" spans="1:5" ht="47.25">
      <c r="A33" s="7" t="s">
        <v>294</v>
      </c>
      <c r="B33" s="11" t="s">
        <v>22</v>
      </c>
      <c r="C33" s="9">
        <v>322883042</v>
      </c>
      <c r="D33" s="9">
        <v>168059323.02000001</v>
      </c>
      <c r="E33" s="10">
        <f t="shared" si="1"/>
        <v>52.049597271819565</v>
      </c>
    </row>
    <row r="34" spans="1:5" ht="47.25">
      <c r="A34" s="7" t="s">
        <v>295</v>
      </c>
      <c r="B34" s="11" t="s">
        <v>23</v>
      </c>
      <c r="C34" s="9">
        <v>1281365.3999999999</v>
      </c>
      <c r="D34" s="9">
        <v>631659</v>
      </c>
      <c r="E34" s="10">
        <f t="shared" si="1"/>
        <v>49.295774647887328</v>
      </c>
    </row>
    <row r="35" spans="1:5" ht="78.75">
      <c r="A35" s="7" t="s">
        <v>296</v>
      </c>
      <c r="B35" s="8" t="s">
        <v>24</v>
      </c>
      <c r="C35" s="9">
        <v>515112.5</v>
      </c>
      <c r="D35" s="9">
        <v>0</v>
      </c>
      <c r="E35" s="10">
        <f t="shared" si="1"/>
        <v>0</v>
      </c>
    </row>
    <row r="36" spans="1:5" ht="63">
      <c r="A36" s="7" t="s">
        <v>297</v>
      </c>
      <c r="B36" s="11" t="s">
        <v>25</v>
      </c>
      <c r="C36" s="9">
        <v>5129600</v>
      </c>
      <c r="D36" s="9">
        <v>3016592.86</v>
      </c>
      <c r="E36" s="10">
        <f t="shared" si="1"/>
        <v>58.80756511228946</v>
      </c>
    </row>
    <row r="37" spans="1:5" ht="78.75">
      <c r="A37" s="7" t="s">
        <v>298</v>
      </c>
      <c r="B37" s="8" t="s">
        <v>26</v>
      </c>
      <c r="C37" s="9">
        <v>440000</v>
      </c>
      <c r="D37" s="9">
        <v>440000</v>
      </c>
      <c r="E37" s="10">
        <f t="shared" si="1"/>
        <v>100</v>
      </c>
    </row>
    <row r="38" spans="1:5" ht="63">
      <c r="A38" s="7" t="s">
        <v>299</v>
      </c>
      <c r="B38" s="8" t="s">
        <v>27</v>
      </c>
      <c r="C38" s="9">
        <v>200000</v>
      </c>
      <c r="D38" s="9">
        <v>0</v>
      </c>
      <c r="E38" s="10">
        <f t="shared" si="1"/>
        <v>0</v>
      </c>
    </row>
    <row r="39" spans="1:5" ht="78.75">
      <c r="A39" s="7" t="s">
        <v>300</v>
      </c>
      <c r="B39" s="8" t="s">
        <v>28</v>
      </c>
      <c r="C39" s="9">
        <v>7581960</v>
      </c>
      <c r="D39" s="9">
        <v>0</v>
      </c>
      <c r="E39" s="10">
        <f t="shared" si="1"/>
        <v>0</v>
      </c>
    </row>
    <row r="40" spans="1:5" ht="63">
      <c r="A40" s="7" t="s">
        <v>301</v>
      </c>
      <c r="B40" s="11" t="s">
        <v>29</v>
      </c>
      <c r="C40" s="9">
        <v>1040000</v>
      </c>
      <c r="D40" s="9">
        <v>0</v>
      </c>
      <c r="E40" s="10">
        <f t="shared" si="1"/>
        <v>0</v>
      </c>
    </row>
    <row r="41" spans="1:5" ht="94.5">
      <c r="A41" s="7" t="s">
        <v>302</v>
      </c>
      <c r="B41" s="8" t="s">
        <v>30</v>
      </c>
      <c r="C41" s="9">
        <v>50079579.579999998</v>
      </c>
      <c r="D41" s="9">
        <v>23979779.77</v>
      </c>
      <c r="E41" s="10">
        <f t="shared" si="1"/>
        <v>47.883348804263264</v>
      </c>
    </row>
    <row r="42" spans="1:5" ht="63">
      <c r="A42" s="7" t="s">
        <v>303</v>
      </c>
      <c r="B42" s="8" t="s">
        <v>31</v>
      </c>
      <c r="C42" s="9">
        <v>3648360</v>
      </c>
      <c r="D42" s="9">
        <v>0</v>
      </c>
      <c r="E42" s="10">
        <f t="shared" si="1"/>
        <v>0</v>
      </c>
    </row>
    <row r="43" spans="1:5" ht="63">
      <c r="A43" s="7" t="s">
        <v>304</v>
      </c>
      <c r="B43" s="11" t="s">
        <v>32</v>
      </c>
      <c r="C43" s="9">
        <v>4259260</v>
      </c>
      <c r="D43" s="9">
        <v>0</v>
      </c>
      <c r="E43" s="10">
        <f t="shared" si="1"/>
        <v>0</v>
      </c>
    </row>
    <row r="44" spans="1:5" ht="63">
      <c r="A44" s="7" t="s">
        <v>305</v>
      </c>
      <c r="B44" s="11" t="s">
        <v>33</v>
      </c>
      <c r="C44" s="9">
        <v>8378788</v>
      </c>
      <c r="D44" s="9">
        <v>3578145.67</v>
      </c>
      <c r="E44" s="10">
        <f t="shared" si="1"/>
        <v>42.704812080219718</v>
      </c>
    </row>
    <row r="45" spans="1:5" ht="63">
      <c r="A45" s="7" t="s">
        <v>306</v>
      </c>
      <c r="B45" s="11" t="s">
        <v>34</v>
      </c>
      <c r="C45" s="9">
        <v>14609346</v>
      </c>
      <c r="D45" s="9">
        <v>49564.2</v>
      </c>
      <c r="E45" s="10">
        <f t="shared" si="1"/>
        <v>0.33926364670944203</v>
      </c>
    </row>
    <row r="46" spans="1:5" ht="94.5">
      <c r="A46" s="7" t="s">
        <v>307</v>
      </c>
      <c r="B46" s="8" t="s">
        <v>35</v>
      </c>
      <c r="C46" s="9">
        <v>9245900</v>
      </c>
      <c r="D46" s="9">
        <v>4066423.09</v>
      </c>
      <c r="E46" s="10">
        <f t="shared" si="1"/>
        <v>43.980824906174625</v>
      </c>
    </row>
    <row r="47" spans="1:5" ht="63">
      <c r="A47" s="7" t="s">
        <v>308</v>
      </c>
      <c r="B47" s="8" t="s">
        <v>36</v>
      </c>
      <c r="C47" s="9">
        <v>1150060</v>
      </c>
      <c r="D47" s="9">
        <v>0</v>
      </c>
      <c r="E47" s="10">
        <f t="shared" si="1"/>
        <v>0</v>
      </c>
    </row>
    <row r="48" spans="1:5" ht="31.5">
      <c r="A48" s="7" t="s">
        <v>175</v>
      </c>
      <c r="B48" s="8" t="s">
        <v>176</v>
      </c>
      <c r="C48" s="9">
        <f>SUM(C49:C55)</f>
        <v>97040325.5</v>
      </c>
      <c r="D48" s="9">
        <f>SUM(D49:D55)</f>
        <v>29877732.030000001</v>
      </c>
      <c r="E48" s="10">
        <f t="shared" si="1"/>
        <v>30.788985791272928</v>
      </c>
    </row>
    <row r="49" spans="1:5" ht="63">
      <c r="A49" s="7" t="s">
        <v>309</v>
      </c>
      <c r="B49" s="8" t="s">
        <v>37</v>
      </c>
      <c r="C49" s="9">
        <v>466900</v>
      </c>
      <c r="D49" s="9">
        <v>0</v>
      </c>
      <c r="E49" s="10">
        <f t="shared" si="1"/>
        <v>0</v>
      </c>
    </row>
    <row r="50" spans="1:5" ht="94.5">
      <c r="A50" s="7" t="s">
        <v>310</v>
      </c>
      <c r="B50" s="8" t="s">
        <v>38</v>
      </c>
      <c r="C50" s="9">
        <v>270861</v>
      </c>
      <c r="D50" s="9">
        <v>144300</v>
      </c>
      <c r="E50" s="10">
        <f t="shared" si="1"/>
        <v>53.274557799018687</v>
      </c>
    </row>
    <row r="51" spans="1:5" ht="78.75">
      <c r="A51" s="7" t="s">
        <v>311</v>
      </c>
      <c r="B51" s="8" t="s">
        <v>39</v>
      </c>
      <c r="C51" s="9">
        <v>7132850</v>
      </c>
      <c r="D51" s="9">
        <v>2440530.7400000002</v>
      </c>
      <c r="E51" s="10">
        <f t="shared" si="1"/>
        <v>34.215366087889137</v>
      </c>
    </row>
    <row r="52" spans="1:5" ht="78.75">
      <c r="A52" s="7" t="s">
        <v>312</v>
      </c>
      <c r="B52" s="8" t="s">
        <v>40</v>
      </c>
      <c r="C52" s="9">
        <v>44713814.5</v>
      </c>
      <c r="D52" s="9">
        <v>6773307.54</v>
      </c>
      <c r="E52" s="10">
        <f t="shared" si="1"/>
        <v>15.148131770327938</v>
      </c>
    </row>
    <row r="53" spans="1:5" ht="126">
      <c r="A53" s="7" t="s">
        <v>313</v>
      </c>
      <c r="B53" s="8" t="s">
        <v>41</v>
      </c>
      <c r="C53" s="9">
        <v>272900</v>
      </c>
      <c r="D53" s="9">
        <v>108167.58</v>
      </c>
      <c r="E53" s="10">
        <f t="shared" si="1"/>
        <v>39.636342982777578</v>
      </c>
    </row>
    <row r="54" spans="1:5" ht="63">
      <c r="A54" s="7" t="s">
        <v>314</v>
      </c>
      <c r="B54" s="8" t="s">
        <v>42</v>
      </c>
      <c r="C54" s="9">
        <v>8623300</v>
      </c>
      <c r="D54" s="9">
        <v>3643014.66</v>
      </c>
      <c r="E54" s="10">
        <f t="shared" si="1"/>
        <v>42.246177913327841</v>
      </c>
    </row>
    <row r="55" spans="1:5" ht="63">
      <c r="A55" s="7" t="s">
        <v>315</v>
      </c>
      <c r="B55" s="11" t="s">
        <v>43</v>
      </c>
      <c r="C55" s="9">
        <v>35559700</v>
      </c>
      <c r="D55" s="9">
        <v>16768411.51</v>
      </c>
      <c r="E55" s="10">
        <f t="shared" si="1"/>
        <v>47.155660790164148</v>
      </c>
    </row>
    <row r="56" spans="1:5" ht="15.75">
      <c r="A56" s="7" t="s">
        <v>177</v>
      </c>
      <c r="B56" s="11" t="s">
        <v>179</v>
      </c>
      <c r="C56" s="9">
        <f>C57+C66+C87+C96</f>
        <v>242010750</v>
      </c>
      <c r="D56" s="9">
        <f>D57+D66+D87+D96</f>
        <v>111123646.37</v>
      </c>
      <c r="E56" s="10">
        <f t="shared" si="1"/>
        <v>45.916822442804708</v>
      </c>
    </row>
    <row r="57" spans="1:5" ht="15.75">
      <c r="A57" s="7" t="s">
        <v>178</v>
      </c>
      <c r="B57" s="11" t="s">
        <v>180</v>
      </c>
      <c r="C57" s="9">
        <f>SUM(C58:C65)</f>
        <v>36303954</v>
      </c>
      <c r="D57" s="9">
        <f>SUM(D58:D65)</f>
        <v>16100991.08</v>
      </c>
      <c r="E57" s="10">
        <f t="shared" si="1"/>
        <v>44.350516420332617</v>
      </c>
    </row>
    <row r="58" spans="1:5" ht="63">
      <c r="A58" s="7" t="s">
        <v>316</v>
      </c>
      <c r="B58" s="8" t="s">
        <v>257</v>
      </c>
      <c r="C58" s="9">
        <v>785600</v>
      </c>
      <c r="D58" s="9">
        <v>0</v>
      </c>
      <c r="E58" s="10">
        <f t="shared" si="1"/>
        <v>0</v>
      </c>
    </row>
    <row r="59" spans="1:5" ht="47.25">
      <c r="A59" s="7" t="s">
        <v>317</v>
      </c>
      <c r="B59" s="11" t="s">
        <v>44</v>
      </c>
      <c r="C59" s="9">
        <v>305985</v>
      </c>
      <c r="D59" s="9">
        <v>127493.69</v>
      </c>
      <c r="E59" s="10">
        <f t="shared" si="1"/>
        <v>41.666647057862313</v>
      </c>
    </row>
    <row r="60" spans="1:5" ht="78.75">
      <c r="A60" s="7" t="s">
        <v>318</v>
      </c>
      <c r="B60" s="8" t="s">
        <v>45</v>
      </c>
      <c r="C60" s="9">
        <v>90287</v>
      </c>
      <c r="D60" s="9">
        <v>50159.55</v>
      </c>
      <c r="E60" s="10">
        <f t="shared" si="1"/>
        <v>55.555672466689558</v>
      </c>
    </row>
    <row r="61" spans="1:5" ht="63">
      <c r="A61" s="7" t="s">
        <v>319</v>
      </c>
      <c r="B61" s="11" t="s">
        <v>46</v>
      </c>
      <c r="C61" s="9">
        <v>31667500</v>
      </c>
      <c r="D61" s="9">
        <v>14940519.84</v>
      </c>
      <c r="E61" s="10">
        <f t="shared" si="1"/>
        <v>47.179347406647196</v>
      </c>
    </row>
    <row r="62" spans="1:5" ht="63">
      <c r="A62" s="7" t="s">
        <v>320</v>
      </c>
      <c r="B62" s="8" t="s">
        <v>47</v>
      </c>
      <c r="C62" s="9">
        <v>2019000</v>
      </c>
      <c r="D62" s="9">
        <v>982818</v>
      </c>
      <c r="E62" s="10">
        <f t="shared" si="1"/>
        <v>48.678454680534919</v>
      </c>
    </row>
    <row r="63" spans="1:5" ht="63">
      <c r="A63" s="7" t="s">
        <v>321</v>
      </c>
      <c r="B63" s="11" t="s">
        <v>48</v>
      </c>
      <c r="C63" s="9">
        <v>323150</v>
      </c>
      <c r="D63" s="9">
        <v>0</v>
      </c>
      <c r="E63" s="10">
        <f t="shared" si="1"/>
        <v>0</v>
      </c>
    </row>
    <row r="64" spans="1:5" ht="47.25">
      <c r="A64" s="7" t="s">
        <v>322</v>
      </c>
      <c r="B64" s="11" t="s">
        <v>49</v>
      </c>
      <c r="C64" s="9">
        <v>471872</v>
      </c>
      <c r="D64" s="9">
        <v>0</v>
      </c>
      <c r="E64" s="10">
        <f t="shared" si="1"/>
        <v>0</v>
      </c>
    </row>
    <row r="65" spans="1:5" ht="47.25">
      <c r="A65" s="7" t="s">
        <v>323</v>
      </c>
      <c r="B65" s="11" t="s">
        <v>182</v>
      </c>
      <c r="C65" s="9">
        <v>640560</v>
      </c>
      <c r="D65" s="9">
        <v>0</v>
      </c>
      <c r="E65" s="10">
        <f t="shared" si="1"/>
        <v>0</v>
      </c>
    </row>
    <row r="66" spans="1:5" ht="15.75">
      <c r="A66" s="7" t="s">
        <v>181</v>
      </c>
      <c r="B66" s="11" t="s">
        <v>253</v>
      </c>
      <c r="C66" s="9">
        <f>SUM(C67:C86)</f>
        <v>150340156</v>
      </c>
      <c r="D66" s="9">
        <f>SUM(D67:D86)</f>
        <v>66169228.040000007</v>
      </c>
      <c r="E66" s="10">
        <f t="shared" si="1"/>
        <v>44.013010096916496</v>
      </c>
    </row>
    <row r="67" spans="1:5" ht="63">
      <c r="A67" s="7" t="s">
        <v>324</v>
      </c>
      <c r="B67" s="8" t="s">
        <v>266</v>
      </c>
      <c r="C67" s="9">
        <v>2641500</v>
      </c>
      <c r="D67" s="9">
        <v>0</v>
      </c>
      <c r="E67" s="10">
        <f t="shared" si="1"/>
        <v>0</v>
      </c>
    </row>
    <row r="68" spans="1:5" ht="47.25">
      <c r="A68" s="7" t="s">
        <v>325</v>
      </c>
      <c r="B68" s="11" t="s">
        <v>50</v>
      </c>
      <c r="C68" s="9">
        <v>1028915</v>
      </c>
      <c r="D68" s="9">
        <v>428714.44</v>
      </c>
      <c r="E68" s="10">
        <f t="shared" si="1"/>
        <v>41.666652736134665</v>
      </c>
    </row>
    <row r="69" spans="1:5" ht="78.75">
      <c r="A69" s="7" t="s">
        <v>326</v>
      </c>
      <c r="B69" s="8" t="s">
        <v>51</v>
      </c>
      <c r="C69" s="9">
        <v>2509981</v>
      </c>
      <c r="D69" s="9">
        <v>1045680.95</v>
      </c>
      <c r="E69" s="10">
        <f t="shared" si="1"/>
        <v>41.660910979007411</v>
      </c>
    </row>
    <row r="70" spans="1:5" ht="47.25">
      <c r="A70" s="7" t="s">
        <v>327</v>
      </c>
      <c r="B70" s="11" t="s">
        <v>52</v>
      </c>
      <c r="C70" s="9">
        <v>650000</v>
      </c>
      <c r="D70" s="9">
        <v>265837.5</v>
      </c>
      <c r="E70" s="10">
        <f t="shared" si="1"/>
        <v>40.898076923076921</v>
      </c>
    </row>
    <row r="71" spans="1:5" ht="47.25">
      <c r="A71" s="7" t="s">
        <v>328</v>
      </c>
      <c r="B71" s="11" t="s">
        <v>53</v>
      </c>
      <c r="C71" s="9">
        <v>37484220</v>
      </c>
      <c r="D71" s="9">
        <v>17631194.289999999</v>
      </c>
      <c r="E71" s="10">
        <f t="shared" si="1"/>
        <v>47.036310986329717</v>
      </c>
    </row>
    <row r="72" spans="1:5" ht="63">
      <c r="A72" s="7" t="s">
        <v>329</v>
      </c>
      <c r="B72" s="8" t="s">
        <v>54</v>
      </c>
      <c r="C72" s="9">
        <v>13773580</v>
      </c>
      <c r="D72" s="9">
        <v>6822204.5199999996</v>
      </c>
      <c r="E72" s="10">
        <f t="shared" si="1"/>
        <v>49.531091553539454</v>
      </c>
    </row>
    <row r="73" spans="1:5" ht="63">
      <c r="A73" s="7" t="s">
        <v>330</v>
      </c>
      <c r="B73" s="8" t="s">
        <v>55</v>
      </c>
      <c r="C73" s="9">
        <v>3091700</v>
      </c>
      <c r="D73" s="9">
        <v>1731021.72</v>
      </c>
      <c r="E73" s="10">
        <f t="shared" si="1"/>
        <v>55.989317204127182</v>
      </c>
    </row>
    <row r="74" spans="1:5" ht="78.75">
      <c r="A74" s="7" t="s">
        <v>331</v>
      </c>
      <c r="B74" s="8" t="s">
        <v>56</v>
      </c>
      <c r="C74" s="9">
        <v>7123100</v>
      </c>
      <c r="D74" s="9">
        <v>3259546.1</v>
      </c>
      <c r="E74" s="10">
        <f t="shared" si="1"/>
        <v>45.760218163440072</v>
      </c>
    </row>
    <row r="75" spans="1:5" ht="63">
      <c r="A75" s="7" t="s">
        <v>332</v>
      </c>
      <c r="B75" s="8" t="s">
        <v>57</v>
      </c>
      <c r="C75" s="9">
        <v>9784400</v>
      </c>
      <c r="D75" s="9">
        <v>4781146.79</v>
      </c>
      <c r="E75" s="10">
        <f t="shared" si="1"/>
        <v>48.864997240505296</v>
      </c>
    </row>
    <row r="76" spans="1:5" ht="63">
      <c r="A76" s="7" t="s">
        <v>333</v>
      </c>
      <c r="B76" s="8" t="s">
        <v>58</v>
      </c>
      <c r="C76" s="9">
        <v>13214300</v>
      </c>
      <c r="D76" s="9">
        <v>6560786.5800000001</v>
      </c>
      <c r="E76" s="10">
        <f t="shared" si="1"/>
        <v>49.649142065792361</v>
      </c>
    </row>
    <row r="77" spans="1:5" ht="63">
      <c r="A77" s="7" t="s">
        <v>334</v>
      </c>
      <c r="B77" s="8" t="s">
        <v>59</v>
      </c>
      <c r="C77" s="9">
        <v>14992500</v>
      </c>
      <c r="D77" s="9">
        <v>6817960.79</v>
      </c>
      <c r="E77" s="10">
        <f t="shared" si="1"/>
        <v>45.475809838252459</v>
      </c>
    </row>
    <row r="78" spans="1:5" ht="63">
      <c r="A78" s="7" t="s">
        <v>335</v>
      </c>
      <c r="B78" s="8" t="s">
        <v>60</v>
      </c>
      <c r="C78" s="9">
        <v>3344000</v>
      </c>
      <c r="D78" s="9">
        <v>1632319.96</v>
      </c>
      <c r="E78" s="10">
        <f t="shared" si="1"/>
        <v>48.813395933014355</v>
      </c>
    </row>
    <row r="79" spans="1:5" ht="63">
      <c r="A79" s="7" t="s">
        <v>336</v>
      </c>
      <c r="B79" s="8" t="s">
        <v>61</v>
      </c>
      <c r="C79" s="9">
        <v>2475200</v>
      </c>
      <c r="D79" s="9">
        <v>1199067.17</v>
      </c>
      <c r="E79" s="10">
        <f t="shared" si="1"/>
        <v>48.443243778280547</v>
      </c>
    </row>
    <row r="80" spans="1:5" ht="63">
      <c r="A80" s="7" t="s">
        <v>337</v>
      </c>
      <c r="B80" s="8" t="s">
        <v>62</v>
      </c>
      <c r="C80" s="9">
        <v>1592600</v>
      </c>
      <c r="D80" s="9">
        <v>749181.9</v>
      </c>
      <c r="E80" s="10">
        <f t="shared" ref="E80:E160" si="2">D80*100/C80</f>
        <v>47.04143538867261</v>
      </c>
    </row>
    <row r="81" spans="1:5" ht="63">
      <c r="A81" s="7" t="s">
        <v>338</v>
      </c>
      <c r="B81" s="8" t="s">
        <v>63</v>
      </c>
      <c r="C81" s="9">
        <v>14500000</v>
      </c>
      <c r="D81" s="9">
        <v>6897443.9500000002</v>
      </c>
      <c r="E81" s="10">
        <f t="shared" si="2"/>
        <v>47.56857896551724</v>
      </c>
    </row>
    <row r="82" spans="1:5" ht="78.75">
      <c r="A82" s="7" t="s">
        <v>339</v>
      </c>
      <c r="B82" s="8" t="s">
        <v>64</v>
      </c>
      <c r="C82" s="9">
        <v>13316100</v>
      </c>
      <c r="D82" s="9">
        <v>5298038.6399999997</v>
      </c>
      <c r="E82" s="10">
        <f t="shared" si="2"/>
        <v>39.786714128010452</v>
      </c>
    </row>
    <row r="83" spans="1:5" ht="63">
      <c r="A83" s="7" t="s">
        <v>340</v>
      </c>
      <c r="B83" s="8" t="s">
        <v>65</v>
      </c>
      <c r="C83" s="9">
        <v>2154300</v>
      </c>
      <c r="D83" s="9">
        <v>949082.74</v>
      </c>
      <c r="E83" s="10">
        <f t="shared" si="2"/>
        <v>44.055272710393169</v>
      </c>
    </row>
    <row r="84" spans="1:5" ht="63">
      <c r="A84" s="7" t="s">
        <v>341</v>
      </c>
      <c r="B84" s="11" t="s">
        <v>66</v>
      </c>
      <c r="C84" s="9">
        <v>2576300</v>
      </c>
      <c r="D84" s="9">
        <v>0</v>
      </c>
      <c r="E84" s="10">
        <f t="shared" si="2"/>
        <v>0</v>
      </c>
    </row>
    <row r="85" spans="1:5" ht="47.25">
      <c r="A85" s="7" t="s">
        <v>342</v>
      </c>
      <c r="B85" s="11" t="s">
        <v>67</v>
      </c>
      <c r="C85" s="9">
        <v>3987460</v>
      </c>
      <c r="D85" s="9">
        <v>0</v>
      </c>
      <c r="E85" s="10">
        <f t="shared" si="2"/>
        <v>0</v>
      </c>
    </row>
    <row r="86" spans="1:5" ht="47.25">
      <c r="A86" s="7" t="s">
        <v>343</v>
      </c>
      <c r="B86" s="11" t="s">
        <v>68</v>
      </c>
      <c r="C86" s="9">
        <v>100000</v>
      </c>
      <c r="D86" s="9">
        <v>100000</v>
      </c>
      <c r="E86" s="10">
        <f t="shared" si="2"/>
        <v>100</v>
      </c>
    </row>
    <row r="87" spans="1:5" ht="31.5">
      <c r="A87" s="7" t="s">
        <v>183</v>
      </c>
      <c r="B87" s="11" t="s">
        <v>254</v>
      </c>
      <c r="C87" s="9">
        <f>SUM(C88:C95)</f>
        <v>52458315</v>
      </c>
      <c r="D87" s="9">
        <f>SUM(D88:D95)</f>
        <v>27609134.16</v>
      </c>
      <c r="E87" s="10">
        <f t="shared" si="2"/>
        <v>52.630615680278716</v>
      </c>
    </row>
    <row r="88" spans="1:5" ht="78.75">
      <c r="A88" s="7" t="s">
        <v>344</v>
      </c>
      <c r="B88" s="8" t="s">
        <v>69</v>
      </c>
      <c r="C88" s="9">
        <v>821600</v>
      </c>
      <c r="D88" s="9">
        <v>0</v>
      </c>
      <c r="E88" s="10">
        <f t="shared" si="2"/>
        <v>0</v>
      </c>
    </row>
    <row r="89" spans="1:5" ht="63">
      <c r="A89" s="7" t="s">
        <v>345</v>
      </c>
      <c r="B89" s="8" t="s">
        <v>70</v>
      </c>
      <c r="C89" s="9">
        <v>193000</v>
      </c>
      <c r="D89" s="9">
        <v>82781.210000000006</v>
      </c>
      <c r="E89" s="10">
        <f t="shared" si="2"/>
        <v>42.891818652849743</v>
      </c>
    </row>
    <row r="90" spans="1:5" ht="78.75">
      <c r="A90" s="7" t="s">
        <v>346</v>
      </c>
      <c r="B90" s="8" t="s">
        <v>71</v>
      </c>
      <c r="C90" s="9">
        <v>180574</v>
      </c>
      <c r="D90" s="9">
        <v>136500</v>
      </c>
      <c r="E90" s="10">
        <f t="shared" si="2"/>
        <v>75.592277958067058</v>
      </c>
    </row>
    <row r="91" spans="1:5" ht="47.25">
      <c r="A91" s="7" t="s">
        <v>347</v>
      </c>
      <c r="B91" s="11" t="s">
        <v>72</v>
      </c>
      <c r="C91" s="9">
        <v>12665300</v>
      </c>
      <c r="D91" s="9">
        <v>7484490.3499999996</v>
      </c>
      <c r="E91" s="10">
        <f t="shared" si="2"/>
        <v>59.094457691487769</v>
      </c>
    </row>
    <row r="92" spans="1:5" ht="63">
      <c r="A92" s="7" t="s">
        <v>348</v>
      </c>
      <c r="B92" s="11" t="s">
        <v>73</v>
      </c>
      <c r="C92" s="9">
        <v>34179200</v>
      </c>
      <c r="D92" s="9">
        <v>18965492.300000001</v>
      </c>
      <c r="E92" s="10">
        <f t="shared" si="2"/>
        <v>55.488403180881939</v>
      </c>
    </row>
    <row r="93" spans="1:5" ht="63">
      <c r="A93" s="7" t="s">
        <v>349</v>
      </c>
      <c r="B93" s="11" t="s">
        <v>74</v>
      </c>
      <c r="C93" s="9">
        <v>732510</v>
      </c>
      <c r="D93" s="9">
        <v>0</v>
      </c>
      <c r="E93" s="10">
        <f t="shared" si="2"/>
        <v>0</v>
      </c>
    </row>
    <row r="94" spans="1:5" ht="63">
      <c r="A94" s="7" t="s">
        <v>350</v>
      </c>
      <c r="B94" s="11" t="s">
        <v>75</v>
      </c>
      <c r="C94" s="9">
        <v>3132901</v>
      </c>
      <c r="D94" s="9">
        <v>939870.3</v>
      </c>
      <c r="E94" s="10">
        <f t="shared" si="2"/>
        <v>30</v>
      </c>
    </row>
    <row r="95" spans="1:5" ht="63">
      <c r="A95" s="7" t="s">
        <v>351</v>
      </c>
      <c r="B95" s="8" t="s">
        <v>76</v>
      </c>
      <c r="C95" s="9">
        <v>553230</v>
      </c>
      <c r="D95" s="9">
        <v>0</v>
      </c>
      <c r="E95" s="10">
        <f t="shared" si="2"/>
        <v>0</v>
      </c>
    </row>
    <row r="96" spans="1:5" ht="15.75">
      <c r="A96" s="7" t="s">
        <v>184</v>
      </c>
      <c r="B96" s="8" t="s">
        <v>255</v>
      </c>
      <c r="C96" s="9">
        <f>SUM(C97:C100)</f>
        <v>2908325</v>
      </c>
      <c r="D96" s="9">
        <f>SUM(D97:D100)</f>
        <v>1244293.0899999999</v>
      </c>
      <c r="E96" s="10">
        <f t="shared" si="2"/>
        <v>42.783839151401573</v>
      </c>
    </row>
    <row r="97" spans="1:5" ht="63">
      <c r="A97" s="7" t="s">
        <v>352</v>
      </c>
      <c r="B97" s="8" t="s">
        <v>256</v>
      </c>
      <c r="C97" s="9">
        <v>26100</v>
      </c>
      <c r="D97" s="9">
        <v>0</v>
      </c>
      <c r="E97" s="10">
        <f t="shared" si="2"/>
        <v>0</v>
      </c>
    </row>
    <row r="98" spans="1:5" ht="78.75">
      <c r="A98" s="7" t="s">
        <v>353</v>
      </c>
      <c r="B98" s="8" t="s">
        <v>77</v>
      </c>
      <c r="C98" s="9">
        <v>36115</v>
      </c>
      <c r="D98" s="9">
        <v>19688.400000000001</v>
      </c>
      <c r="E98" s="10">
        <f t="shared" si="2"/>
        <v>54.515852139000422</v>
      </c>
    </row>
    <row r="99" spans="1:5" ht="47.25">
      <c r="A99" s="7" t="s">
        <v>354</v>
      </c>
      <c r="B99" s="11" t="s">
        <v>78</v>
      </c>
      <c r="C99" s="9">
        <v>110210</v>
      </c>
      <c r="D99" s="9">
        <v>0</v>
      </c>
      <c r="E99" s="10">
        <f t="shared" si="2"/>
        <v>0</v>
      </c>
    </row>
    <row r="100" spans="1:5" ht="47.25">
      <c r="A100" s="7" t="s">
        <v>355</v>
      </c>
      <c r="B100" s="11" t="s">
        <v>79</v>
      </c>
      <c r="C100" s="9">
        <v>2735900</v>
      </c>
      <c r="D100" s="9">
        <v>1224604.69</v>
      </c>
      <c r="E100" s="10">
        <f t="shared" si="2"/>
        <v>44.760579334039988</v>
      </c>
    </row>
    <row r="101" spans="1:5" ht="15.75">
      <c r="A101" s="7" t="s">
        <v>185</v>
      </c>
      <c r="B101" s="11" t="s">
        <v>188</v>
      </c>
      <c r="C101" s="9">
        <f>C102+C109</f>
        <v>5660715</v>
      </c>
      <c r="D101" s="9">
        <f>D102+D109</f>
        <v>2568016.0700000003</v>
      </c>
      <c r="E101" s="10">
        <f t="shared" si="2"/>
        <v>45.365577846614791</v>
      </c>
    </row>
    <row r="102" spans="1:5" ht="31.5">
      <c r="A102" s="7" t="s">
        <v>186</v>
      </c>
      <c r="B102" s="11" t="s">
        <v>189</v>
      </c>
      <c r="C102" s="9">
        <f>SUM(C103:C108)</f>
        <v>5610715</v>
      </c>
      <c r="D102" s="9">
        <f>SUM(D103:D108)</f>
        <v>2568016.0700000003</v>
      </c>
      <c r="E102" s="10">
        <f t="shared" si="2"/>
        <v>45.76985410950298</v>
      </c>
    </row>
    <row r="103" spans="1:5" ht="63">
      <c r="A103" s="7" t="s">
        <v>356</v>
      </c>
      <c r="B103" s="8" t="s">
        <v>187</v>
      </c>
      <c r="C103" s="9">
        <v>30200</v>
      </c>
      <c r="D103" s="9">
        <v>0</v>
      </c>
      <c r="E103" s="10">
        <f t="shared" si="2"/>
        <v>0</v>
      </c>
    </row>
    <row r="104" spans="1:5" ht="78.75">
      <c r="A104" s="7" t="s">
        <v>357</v>
      </c>
      <c r="B104" s="8" t="s">
        <v>80</v>
      </c>
      <c r="C104" s="9">
        <v>36115</v>
      </c>
      <c r="D104" s="9">
        <v>7536.07</v>
      </c>
      <c r="E104" s="10">
        <f t="shared" si="2"/>
        <v>20.866869721722278</v>
      </c>
    </row>
    <row r="105" spans="1:5" ht="47.25">
      <c r="A105" s="7" t="s">
        <v>358</v>
      </c>
      <c r="B105" s="11" t="s">
        <v>81</v>
      </c>
      <c r="C105" s="9">
        <v>403000</v>
      </c>
      <c r="D105" s="9">
        <v>0</v>
      </c>
      <c r="E105" s="10">
        <f t="shared" si="2"/>
        <v>0</v>
      </c>
    </row>
    <row r="106" spans="1:5" ht="47.25">
      <c r="A106" s="7" t="s">
        <v>359</v>
      </c>
      <c r="B106" s="11" t="s">
        <v>82</v>
      </c>
      <c r="C106" s="9">
        <v>2914300</v>
      </c>
      <c r="D106" s="9">
        <v>1420200</v>
      </c>
      <c r="E106" s="10">
        <f t="shared" si="2"/>
        <v>48.732114058264422</v>
      </c>
    </row>
    <row r="107" spans="1:5" ht="63">
      <c r="A107" s="7" t="s">
        <v>360</v>
      </c>
      <c r="B107" s="8" t="s">
        <v>83</v>
      </c>
      <c r="C107" s="9">
        <v>212200</v>
      </c>
      <c r="D107" s="9">
        <v>200000</v>
      </c>
      <c r="E107" s="10">
        <f t="shared" si="2"/>
        <v>94.250706880301607</v>
      </c>
    </row>
    <row r="108" spans="1:5" ht="47.25">
      <c r="A108" s="7" t="s">
        <v>361</v>
      </c>
      <c r="B108" s="11" t="s">
        <v>84</v>
      </c>
      <c r="C108" s="9">
        <v>2014900</v>
      </c>
      <c r="D108" s="9">
        <v>940280</v>
      </c>
      <c r="E108" s="10">
        <f t="shared" si="2"/>
        <v>46.666335798302647</v>
      </c>
    </row>
    <row r="109" spans="1:5" ht="31.5">
      <c r="A109" s="7" t="s">
        <v>190</v>
      </c>
      <c r="B109" s="11" t="s">
        <v>191</v>
      </c>
      <c r="C109" s="9">
        <f>C110</f>
        <v>50000</v>
      </c>
      <c r="D109" s="9">
        <f>D110</f>
        <v>0</v>
      </c>
      <c r="E109" s="10">
        <f t="shared" si="2"/>
        <v>0</v>
      </c>
    </row>
    <row r="110" spans="1:5" ht="78.75">
      <c r="A110" s="7" t="s">
        <v>362</v>
      </c>
      <c r="B110" s="8" t="s">
        <v>85</v>
      </c>
      <c r="C110" s="9">
        <v>50000</v>
      </c>
      <c r="D110" s="9">
        <v>0</v>
      </c>
      <c r="E110" s="10">
        <f t="shared" si="2"/>
        <v>0</v>
      </c>
    </row>
    <row r="111" spans="1:5" ht="47.25">
      <c r="A111" s="7" t="s">
        <v>192</v>
      </c>
      <c r="B111" s="8" t="s">
        <v>194</v>
      </c>
      <c r="C111" s="9">
        <f>C112</f>
        <v>365295.3</v>
      </c>
      <c r="D111" s="9">
        <f>D112</f>
        <v>0</v>
      </c>
      <c r="E111" s="10">
        <f t="shared" si="2"/>
        <v>0</v>
      </c>
    </row>
    <row r="112" spans="1:5" ht="31.5">
      <c r="A112" s="7" t="s">
        <v>193</v>
      </c>
      <c r="B112" s="8" t="s">
        <v>195</v>
      </c>
      <c r="C112" s="9">
        <f>C113</f>
        <v>365295.3</v>
      </c>
      <c r="D112" s="9">
        <f>D113</f>
        <v>0</v>
      </c>
      <c r="E112" s="10">
        <f t="shared" si="2"/>
        <v>0</v>
      </c>
    </row>
    <row r="113" spans="1:5" ht="94.5">
      <c r="A113" s="7" t="s">
        <v>363</v>
      </c>
      <c r="B113" s="8" t="s">
        <v>86</v>
      </c>
      <c r="C113" s="9">
        <v>365295.3</v>
      </c>
      <c r="D113" s="9">
        <v>0</v>
      </c>
      <c r="E113" s="10">
        <f t="shared" si="2"/>
        <v>0</v>
      </c>
    </row>
    <row r="114" spans="1:5" ht="31.5">
      <c r="A114" s="7" t="s">
        <v>196</v>
      </c>
      <c r="B114" s="8" t="s">
        <v>198</v>
      </c>
      <c r="C114" s="9">
        <f>C115+C119+C121</f>
        <v>158703790</v>
      </c>
      <c r="D114" s="9">
        <f>D115+D119+D121</f>
        <v>77118829.210000008</v>
      </c>
      <c r="E114" s="10">
        <f t="shared" si="2"/>
        <v>48.592934806408849</v>
      </c>
    </row>
    <row r="115" spans="1:5" ht="47.25">
      <c r="A115" s="7" t="s">
        <v>197</v>
      </c>
      <c r="B115" s="8" t="s">
        <v>199</v>
      </c>
      <c r="C115" s="9">
        <f>SUM(C116:C118)</f>
        <v>114296100</v>
      </c>
      <c r="D115" s="9">
        <f>SUM(D116:D118)</f>
        <v>57338690</v>
      </c>
      <c r="E115" s="10">
        <f t="shared" si="2"/>
        <v>50.166794842518684</v>
      </c>
    </row>
    <row r="116" spans="1:5" ht="94.5">
      <c r="A116" s="7" t="s">
        <v>364</v>
      </c>
      <c r="B116" s="8" t="s">
        <v>87</v>
      </c>
      <c r="C116" s="9">
        <v>39299000</v>
      </c>
      <c r="D116" s="9">
        <v>19649400</v>
      </c>
      <c r="E116" s="10">
        <f t="shared" si="2"/>
        <v>49.999745540598994</v>
      </c>
    </row>
    <row r="117" spans="1:5" ht="94.5">
      <c r="A117" s="7" t="s">
        <v>365</v>
      </c>
      <c r="B117" s="8" t="s">
        <v>88</v>
      </c>
      <c r="C117" s="9">
        <v>4200000</v>
      </c>
      <c r="D117" s="9">
        <v>2130692</v>
      </c>
      <c r="E117" s="10">
        <f t="shared" si="2"/>
        <v>50.730761904761906</v>
      </c>
    </row>
    <row r="118" spans="1:5" ht="78.75">
      <c r="A118" s="7" t="s">
        <v>366</v>
      </c>
      <c r="B118" s="8" t="s">
        <v>89</v>
      </c>
      <c r="C118" s="9">
        <v>70797100</v>
      </c>
      <c r="D118" s="9">
        <v>35558598</v>
      </c>
      <c r="E118" s="10">
        <f t="shared" si="2"/>
        <v>50.226065756930723</v>
      </c>
    </row>
    <row r="119" spans="1:5" ht="15.75">
      <c r="A119" s="7" t="s">
        <v>200</v>
      </c>
      <c r="B119" s="8" t="s">
        <v>202</v>
      </c>
      <c r="C119" s="9">
        <f>C120</f>
        <v>17000</v>
      </c>
      <c r="D119" s="9">
        <f>D120</f>
        <v>0</v>
      </c>
      <c r="E119" s="10">
        <f t="shared" si="2"/>
        <v>0</v>
      </c>
    </row>
    <row r="120" spans="1:5" ht="63">
      <c r="A120" s="7" t="s">
        <v>367</v>
      </c>
      <c r="B120" s="11" t="s">
        <v>90</v>
      </c>
      <c r="C120" s="9">
        <v>17000</v>
      </c>
      <c r="D120" s="9">
        <v>0</v>
      </c>
      <c r="E120" s="10">
        <f t="shared" si="2"/>
        <v>0</v>
      </c>
    </row>
    <row r="121" spans="1:5" ht="31.5">
      <c r="A121" s="7" t="s">
        <v>201</v>
      </c>
      <c r="B121" s="11" t="s">
        <v>203</v>
      </c>
      <c r="C121" s="9">
        <f>SUM(C122:C129)</f>
        <v>44390690</v>
      </c>
      <c r="D121" s="9">
        <f>SUM(D122:D129)</f>
        <v>19780139.210000005</v>
      </c>
      <c r="E121" s="10">
        <f t="shared" si="2"/>
        <v>44.559206468743795</v>
      </c>
    </row>
    <row r="122" spans="1:5" ht="78.75">
      <c r="A122" s="7" t="s">
        <v>368</v>
      </c>
      <c r="B122" s="8" t="s">
        <v>91</v>
      </c>
      <c r="C122" s="9">
        <v>497700</v>
      </c>
      <c r="D122" s="9">
        <v>0</v>
      </c>
      <c r="E122" s="10">
        <f t="shared" si="2"/>
        <v>0</v>
      </c>
    </row>
    <row r="123" spans="1:5" ht="78.75">
      <c r="A123" s="7" t="s">
        <v>369</v>
      </c>
      <c r="B123" s="8" t="s">
        <v>92</v>
      </c>
      <c r="C123" s="9">
        <v>90287</v>
      </c>
      <c r="D123" s="9">
        <v>56877.9</v>
      </c>
      <c r="E123" s="10">
        <f t="shared" si="2"/>
        <v>62.996776944632117</v>
      </c>
    </row>
    <row r="124" spans="1:5" ht="63">
      <c r="A124" s="7" t="s">
        <v>370</v>
      </c>
      <c r="B124" s="8" t="s">
        <v>93</v>
      </c>
      <c r="C124" s="9">
        <v>25645000</v>
      </c>
      <c r="D124" s="9">
        <v>11987331.890000001</v>
      </c>
      <c r="E124" s="10">
        <f t="shared" si="2"/>
        <v>46.743349151881461</v>
      </c>
    </row>
    <row r="125" spans="1:5" ht="63">
      <c r="A125" s="7" t="s">
        <v>371</v>
      </c>
      <c r="B125" s="11" t="s">
        <v>94</v>
      </c>
      <c r="C125" s="9">
        <v>16143500</v>
      </c>
      <c r="D125" s="9">
        <v>7355805.9800000004</v>
      </c>
      <c r="E125" s="10">
        <f t="shared" si="2"/>
        <v>45.56512515873262</v>
      </c>
    </row>
    <row r="126" spans="1:5" ht="63">
      <c r="A126" s="7" t="s">
        <v>372</v>
      </c>
      <c r="B126" s="8" t="s">
        <v>95</v>
      </c>
      <c r="C126" s="9">
        <v>541296</v>
      </c>
      <c r="D126" s="9">
        <v>134106</v>
      </c>
      <c r="E126" s="10">
        <f t="shared" si="2"/>
        <v>24.774984481688392</v>
      </c>
    </row>
    <row r="127" spans="1:5" ht="63">
      <c r="A127" s="7" t="s">
        <v>373</v>
      </c>
      <c r="B127" s="11" t="s">
        <v>96</v>
      </c>
      <c r="C127" s="9">
        <v>807700</v>
      </c>
      <c r="D127" s="9">
        <v>110609.44</v>
      </c>
      <c r="E127" s="10">
        <f t="shared" si="2"/>
        <v>13.694371672650737</v>
      </c>
    </row>
    <row r="128" spans="1:5" ht="78.75">
      <c r="A128" s="7" t="s">
        <v>374</v>
      </c>
      <c r="B128" s="8" t="s">
        <v>97</v>
      </c>
      <c r="C128" s="9">
        <v>544584</v>
      </c>
      <c r="D128" s="9">
        <v>135408</v>
      </c>
      <c r="E128" s="10">
        <f t="shared" si="2"/>
        <v>24.864483716010753</v>
      </c>
    </row>
    <row r="129" spans="1:5" ht="63">
      <c r="A129" s="7" t="s">
        <v>375</v>
      </c>
      <c r="B129" s="8" t="s">
        <v>98</v>
      </c>
      <c r="C129" s="9">
        <v>120623</v>
      </c>
      <c r="D129" s="9">
        <v>0</v>
      </c>
      <c r="E129" s="10">
        <f t="shared" si="2"/>
        <v>0</v>
      </c>
    </row>
    <row r="130" spans="1:5" ht="31.5">
      <c r="A130" s="7" t="s">
        <v>204</v>
      </c>
      <c r="B130" s="8" t="s">
        <v>206</v>
      </c>
      <c r="C130" s="9">
        <f>C131</f>
        <v>44605751.759999998</v>
      </c>
      <c r="D130" s="9">
        <f>D131</f>
        <v>11899326.6</v>
      </c>
      <c r="E130" s="10">
        <f t="shared" si="2"/>
        <v>26.676664175561921</v>
      </c>
    </row>
    <row r="131" spans="1:5" ht="15.75">
      <c r="A131" s="7" t="s">
        <v>205</v>
      </c>
      <c r="B131" s="8" t="s">
        <v>207</v>
      </c>
      <c r="C131" s="9">
        <f>SUM(C132:C142)</f>
        <v>44605751.759999998</v>
      </c>
      <c r="D131" s="9">
        <f>SUM(D132:D142)</f>
        <v>11899326.6</v>
      </c>
      <c r="E131" s="10">
        <f t="shared" si="2"/>
        <v>26.676664175561921</v>
      </c>
    </row>
    <row r="132" spans="1:5" ht="63">
      <c r="A132" s="7" t="s">
        <v>376</v>
      </c>
      <c r="B132" s="8" t="s">
        <v>99</v>
      </c>
      <c r="C132" s="9">
        <v>47700</v>
      </c>
      <c r="D132" s="9">
        <v>0</v>
      </c>
      <c r="E132" s="10">
        <f t="shared" si="2"/>
        <v>0</v>
      </c>
    </row>
    <row r="133" spans="1:5" ht="78.75">
      <c r="A133" s="7" t="s">
        <v>377</v>
      </c>
      <c r="B133" s="8" t="s">
        <v>100</v>
      </c>
      <c r="C133" s="9">
        <v>180574</v>
      </c>
      <c r="D133" s="9">
        <v>100291.92</v>
      </c>
      <c r="E133" s="10">
        <f t="shared" si="2"/>
        <v>55.540620465847795</v>
      </c>
    </row>
    <row r="134" spans="1:5" ht="47.25">
      <c r="A134" s="7" t="s">
        <v>378</v>
      </c>
      <c r="B134" s="11" t="s">
        <v>101</v>
      </c>
      <c r="C134" s="9">
        <v>530000</v>
      </c>
      <c r="D134" s="9">
        <v>280269.92</v>
      </c>
      <c r="E134" s="10">
        <f t="shared" si="2"/>
        <v>52.881116981132074</v>
      </c>
    </row>
    <row r="135" spans="1:5" ht="47.25">
      <c r="A135" s="7" t="s">
        <v>379</v>
      </c>
      <c r="B135" s="11" t="s">
        <v>102</v>
      </c>
      <c r="C135" s="9">
        <v>20305100</v>
      </c>
      <c r="D135" s="9">
        <v>11190383.560000001</v>
      </c>
      <c r="E135" s="10">
        <f t="shared" si="2"/>
        <v>55.111196497431678</v>
      </c>
    </row>
    <row r="136" spans="1:5" ht="63">
      <c r="A136" s="7" t="s">
        <v>380</v>
      </c>
      <c r="B136" s="8" t="s">
        <v>265</v>
      </c>
      <c r="C136" s="9">
        <v>550000</v>
      </c>
      <c r="D136" s="9">
        <v>328381.2</v>
      </c>
      <c r="E136" s="10">
        <f t="shared" si="2"/>
        <v>59.705672727272727</v>
      </c>
    </row>
    <row r="137" spans="1:5" ht="63">
      <c r="A137" s="7" t="s">
        <v>381</v>
      </c>
      <c r="B137" s="8" t="s">
        <v>264</v>
      </c>
      <c r="C137" s="9">
        <v>95113.16</v>
      </c>
      <c r="D137" s="9">
        <v>0</v>
      </c>
      <c r="E137" s="10">
        <f t="shared" si="2"/>
        <v>0</v>
      </c>
    </row>
    <row r="138" spans="1:5" ht="47.25">
      <c r="A138" s="7" t="s">
        <v>382</v>
      </c>
      <c r="B138" s="11" t="s">
        <v>103</v>
      </c>
      <c r="C138" s="9">
        <v>4000000</v>
      </c>
      <c r="D138" s="9">
        <v>0</v>
      </c>
      <c r="E138" s="10">
        <f t="shared" si="2"/>
        <v>0</v>
      </c>
    </row>
    <row r="139" spans="1:5" ht="63">
      <c r="A139" s="7" t="s">
        <v>383</v>
      </c>
      <c r="B139" s="11" t="s">
        <v>104</v>
      </c>
      <c r="C139" s="9">
        <v>2538230</v>
      </c>
      <c r="D139" s="9">
        <v>0</v>
      </c>
      <c r="E139" s="10">
        <f t="shared" si="2"/>
        <v>0</v>
      </c>
    </row>
    <row r="140" spans="1:5" ht="63">
      <c r="A140" s="7" t="s">
        <v>384</v>
      </c>
      <c r="B140" s="8" t="s">
        <v>105</v>
      </c>
      <c r="C140" s="9">
        <v>2594800</v>
      </c>
      <c r="D140" s="9">
        <v>0</v>
      </c>
      <c r="E140" s="10">
        <f t="shared" si="2"/>
        <v>0</v>
      </c>
    </row>
    <row r="141" spans="1:5" ht="47.25">
      <c r="A141" s="7" t="s">
        <v>385</v>
      </c>
      <c r="B141" s="11" t="s">
        <v>106</v>
      </c>
      <c r="C141" s="9">
        <v>1430900</v>
      </c>
      <c r="D141" s="9">
        <v>0</v>
      </c>
      <c r="E141" s="10">
        <f t="shared" si="2"/>
        <v>0</v>
      </c>
    </row>
    <row r="142" spans="1:5" ht="47.25">
      <c r="A142" s="7" t="s">
        <v>386</v>
      </c>
      <c r="B142" s="11" t="s">
        <v>107</v>
      </c>
      <c r="C142" s="9">
        <v>12333334.6</v>
      </c>
      <c r="D142" s="9">
        <v>0</v>
      </c>
      <c r="E142" s="10">
        <f t="shared" si="2"/>
        <v>0</v>
      </c>
    </row>
    <row r="143" spans="1:5" ht="31.5">
      <c r="A143" s="7" t="s">
        <v>208</v>
      </c>
      <c r="B143" s="11" t="s">
        <v>210</v>
      </c>
      <c r="C143" s="9">
        <f>C144</f>
        <v>4195202</v>
      </c>
      <c r="D143" s="9">
        <f>D144</f>
        <v>0</v>
      </c>
      <c r="E143" s="10">
        <f t="shared" si="2"/>
        <v>0</v>
      </c>
    </row>
    <row r="144" spans="1:5" ht="15.75">
      <c r="A144" s="7" t="s">
        <v>209</v>
      </c>
      <c r="B144" s="11" t="s">
        <v>211</v>
      </c>
      <c r="C144" s="9">
        <f>SUM(C145:C147)</f>
        <v>4195202</v>
      </c>
      <c r="D144" s="9">
        <f>SUM(D145:D147)</f>
        <v>0</v>
      </c>
      <c r="E144" s="10">
        <f t="shared" si="2"/>
        <v>0</v>
      </c>
    </row>
    <row r="145" spans="1:5" ht="94.5">
      <c r="A145" s="7" t="s">
        <v>387</v>
      </c>
      <c r="B145" s="8" t="s">
        <v>108</v>
      </c>
      <c r="C145" s="9">
        <v>3000</v>
      </c>
      <c r="D145" s="9">
        <v>0</v>
      </c>
      <c r="E145" s="10">
        <f t="shared" si="2"/>
        <v>0</v>
      </c>
    </row>
    <row r="146" spans="1:5" ht="110.25">
      <c r="A146" s="7" t="s">
        <v>388</v>
      </c>
      <c r="B146" s="8" t="s">
        <v>109</v>
      </c>
      <c r="C146" s="9">
        <v>3061370</v>
      </c>
      <c r="D146" s="9">
        <v>0</v>
      </c>
      <c r="E146" s="10">
        <f t="shared" si="2"/>
        <v>0</v>
      </c>
    </row>
    <row r="147" spans="1:5" ht="78.75">
      <c r="A147" s="7" t="s">
        <v>389</v>
      </c>
      <c r="B147" s="8" t="s">
        <v>110</v>
      </c>
      <c r="C147" s="9">
        <v>1130832</v>
      </c>
      <c r="D147" s="9">
        <v>0</v>
      </c>
      <c r="E147" s="10">
        <f t="shared" si="2"/>
        <v>0</v>
      </c>
    </row>
    <row r="148" spans="1:5" ht="15.75">
      <c r="A148" s="7" t="s">
        <v>212</v>
      </c>
      <c r="B148" s="8" t="s">
        <v>214</v>
      </c>
      <c r="C148" s="9">
        <f>C149+C162</f>
        <v>126996034.06999999</v>
      </c>
      <c r="D148" s="9">
        <f>D149+D162</f>
        <v>12083206.279999999</v>
      </c>
      <c r="E148" s="10">
        <f t="shared" si="2"/>
        <v>9.5146327745477137</v>
      </c>
    </row>
    <row r="149" spans="1:5" ht="15.75">
      <c r="A149" s="7" t="s">
        <v>213</v>
      </c>
      <c r="B149" s="8" t="s">
        <v>215</v>
      </c>
      <c r="C149" s="9">
        <f>SUM(C150:C161)</f>
        <v>116110834.06999999</v>
      </c>
      <c r="D149" s="9">
        <f>SUM(D150:D161)</f>
        <v>7832593.5899999999</v>
      </c>
      <c r="E149" s="10">
        <f t="shared" si="2"/>
        <v>6.7457904791881411</v>
      </c>
    </row>
    <row r="150" spans="1:5" ht="63">
      <c r="A150" s="7" t="s">
        <v>390</v>
      </c>
      <c r="B150" s="8" t="s">
        <v>111</v>
      </c>
      <c r="C150" s="9">
        <v>14457300</v>
      </c>
      <c r="D150" s="9">
        <v>7237593.5899999999</v>
      </c>
      <c r="E150" s="10">
        <f t="shared" si="2"/>
        <v>50.061862104265664</v>
      </c>
    </row>
    <row r="151" spans="1:5" ht="63">
      <c r="A151" s="7" t="s">
        <v>391</v>
      </c>
      <c r="B151" s="8" t="s">
        <v>112</v>
      </c>
      <c r="C151" s="9">
        <v>202500</v>
      </c>
      <c r="D151" s="9">
        <v>0</v>
      </c>
      <c r="E151" s="10">
        <f t="shared" si="2"/>
        <v>0</v>
      </c>
    </row>
    <row r="152" spans="1:5" ht="63">
      <c r="A152" s="7" t="s">
        <v>392</v>
      </c>
      <c r="B152" s="11" t="s">
        <v>113</v>
      </c>
      <c r="C152" s="9">
        <v>450000</v>
      </c>
      <c r="D152" s="9">
        <v>0</v>
      </c>
      <c r="E152" s="10">
        <f t="shared" si="2"/>
        <v>0</v>
      </c>
    </row>
    <row r="153" spans="1:5" ht="47.25">
      <c r="A153" s="7" t="s">
        <v>393</v>
      </c>
      <c r="B153" s="11" t="s">
        <v>114</v>
      </c>
      <c r="C153" s="9">
        <v>595000</v>
      </c>
      <c r="D153" s="9">
        <v>595000</v>
      </c>
      <c r="E153" s="10">
        <f t="shared" si="2"/>
        <v>100</v>
      </c>
    </row>
    <row r="154" spans="1:5" ht="78.75">
      <c r="A154" s="7" t="s">
        <v>394</v>
      </c>
      <c r="B154" s="8" t="s">
        <v>115</v>
      </c>
      <c r="C154" s="9">
        <v>7628500</v>
      </c>
      <c r="D154" s="9">
        <v>0</v>
      </c>
      <c r="E154" s="10">
        <f t="shared" si="2"/>
        <v>0</v>
      </c>
    </row>
    <row r="155" spans="1:5" ht="78.75">
      <c r="A155" s="7" t="s">
        <v>395</v>
      </c>
      <c r="B155" s="8" t="s">
        <v>116</v>
      </c>
      <c r="C155" s="9">
        <v>830800</v>
      </c>
      <c r="D155" s="9">
        <v>0</v>
      </c>
      <c r="E155" s="10">
        <f t="shared" si="2"/>
        <v>0</v>
      </c>
    </row>
    <row r="156" spans="1:5" ht="94.5">
      <c r="A156" s="7" t="s">
        <v>396</v>
      </c>
      <c r="B156" s="8" t="s">
        <v>117</v>
      </c>
      <c r="C156" s="9">
        <v>2621301.7000000002</v>
      </c>
      <c r="D156" s="9">
        <v>0</v>
      </c>
      <c r="E156" s="10">
        <f t="shared" si="2"/>
        <v>0</v>
      </c>
    </row>
    <row r="157" spans="1:5" ht="63">
      <c r="A157" s="7" t="s">
        <v>397</v>
      </c>
      <c r="B157" s="11" t="s">
        <v>118</v>
      </c>
      <c r="C157" s="9">
        <v>15000</v>
      </c>
      <c r="D157" s="9">
        <v>0</v>
      </c>
      <c r="E157" s="10">
        <f t="shared" si="2"/>
        <v>0</v>
      </c>
    </row>
    <row r="158" spans="1:5" ht="63">
      <c r="A158" s="7" t="s">
        <v>398</v>
      </c>
      <c r="B158" s="8" t="s">
        <v>119</v>
      </c>
      <c r="C158" s="9">
        <v>6040045.9699999997</v>
      </c>
      <c r="D158" s="9">
        <v>0</v>
      </c>
      <c r="E158" s="10">
        <f t="shared" si="2"/>
        <v>0</v>
      </c>
    </row>
    <row r="159" spans="1:5" ht="78.75">
      <c r="A159" s="7" t="s">
        <v>399</v>
      </c>
      <c r="B159" s="8" t="s">
        <v>263</v>
      </c>
      <c r="C159" s="9">
        <v>9015152.0600000005</v>
      </c>
      <c r="D159" s="9">
        <v>0</v>
      </c>
      <c r="E159" s="10">
        <f t="shared" si="2"/>
        <v>0</v>
      </c>
    </row>
    <row r="160" spans="1:5" ht="63">
      <c r="A160" s="7" t="s">
        <v>400</v>
      </c>
      <c r="B160" s="8" t="s">
        <v>120</v>
      </c>
      <c r="C160" s="9">
        <v>34753094.340000004</v>
      </c>
      <c r="D160" s="9">
        <v>0</v>
      </c>
      <c r="E160" s="10">
        <f t="shared" si="2"/>
        <v>0</v>
      </c>
    </row>
    <row r="161" spans="1:5" ht="47.25">
      <c r="A161" s="7" t="s">
        <v>401</v>
      </c>
      <c r="B161" s="11" t="s">
        <v>121</v>
      </c>
      <c r="C161" s="9">
        <v>39502140</v>
      </c>
      <c r="D161" s="9">
        <v>0</v>
      </c>
      <c r="E161" s="10">
        <f t="shared" ref="E161:E228" si="3">D161*100/C161</f>
        <v>0</v>
      </c>
    </row>
    <row r="162" spans="1:5" ht="15.75">
      <c r="A162" s="7" t="s">
        <v>216</v>
      </c>
      <c r="B162" s="11" t="s">
        <v>217</v>
      </c>
      <c r="C162" s="9">
        <f>C163+C164</f>
        <v>10885200</v>
      </c>
      <c r="D162" s="9">
        <f>D163+D164</f>
        <v>4250612.6899999995</v>
      </c>
      <c r="E162" s="10">
        <f t="shared" si="3"/>
        <v>39.049467993238522</v>
      </c>
    </row>
    <row r="163" spans="1:5" ht="110.25">
      <c r="A163" s="7" t="s">
        <v>402</v>
      </c>
      <c r="B163" s="8" t="s">
        <v>122</v>
      </c>
      <c r="C163" s="9">
        <v>10885000</v>
      </c>
      <c r="D163" s="9">
        <v>4250513.38</v>
      </c>
      <c r="E163" s="10">
        <f t="shared" si="3"/>
        <v>39.049273128158013</v>
      </c>
    </row>
    <row r="164" spans="1:5" ht="63">
      <c r="A164" s="7" t="s">
        <v>403</v>
      </c>
      <c r="B164" s="11" t="s">
        <v>123</v>
      </c>
      <c r="C164" s="9">
        <v>200</v>
      </c>
      <c r="D164" s="9">
        <v>99.31</v>
      </c>
      <c r="E164" s="10">
        <f t="shared" si="3"/>
        <v>49.655000000000001</v>
      </c>
    </row>
    <row r="165" spans="1:5" ht="15.75">
      <c r="A165" s="7" t="s">
        <v>218</v>
      </c>
      <c r="B165" s="11" t="s">
        <v>220</v>
      </c>
      <c r="C165" s="9">
        <f>C166+C168</f>
        <v>6810066</v>
      </c>
      <c r="D165" s="9">
        <f>D166+D168</f>
        <v>3369256.27</v>
      </c>
      <c r="E165" s="10">
        <f t="shared" si="3"/>
        <v>49.47464929121098</v>
      </c>
    </row>
    <row r="166" spans="1:5" ht="15.75">
      <c r="A166" s="7" t="s">
        <v>219</v>
      </c>
      <c r="B166" s="11" t="s">
        <v>221</v>
      </c>
      <c r="C166" s="9">
        <f>C167</f>
        <v>1236000</v>
      </c>
      <c r="D166" s="9">
        <f>D167</f>
        <v>693295.07</v>
      </c>
      <c r="E166" s="10">
        <f t="shared" si="3"/>
        <v>56.091834142394823</v>
      </c>
    </row>
    <row r="167" spans="1:5" ht="63">
      <c r="A167" s="7" t="s">
        <v>446</v>
      </c>
      <c r="B167" s="8" t="s">
        <v>124</v>
      </c>
      <c r="C167" s="9">
        <v>1236000</v>
      </c>
      <c r="D167" s="9">
        <v>693295.07</v>
      </c>
      <c r="E167" s="10">
        <f t="shared" si="3"/>
        <v>56.091834142394823</v>
      </c>
    </row>
    <row r="168" spans="1:5" ht="31.5">
      <c r="A168" s="7" t="s">
        <v>222</v>
      </c>
      <c r="B168" s="8" t="s">
        <v>203</v>
      </c>
      <c r="C168" s="9">
        <f>C169</f>
        <v>5574066</v>
      </c>
      <c r="D168" s="9">
        <f>D169</f>
        <v>2675961.2000000002</v>
      </c>
      <c r="E168" s="10">
        <f t="shared" si="3"/>
        <v>48.007346881073893</v>
      </c>
    </row>
    <row r="169" spans="1:5" ht="63">
      <c r="A169" s="7" t="s">
        <v>404</v>
      </c>
      <c r="B169" s="8" t="s">
        <v>125</v>
      </c>
      <c r="C169" s="9">
        <v>5574066</v>
      </c>
      <c r="D169" s="9">
        <v>2675961.2000000002</v>
      </c>
      <c r="E169" s="10">
        <f t="shared" si="3"/>
        <v>48.007346881073893</v>
      </c>
    </row>
    <row r="170" spans="1:5" ht="47.25">
      <c r="A170" s="7" t="s">
        <v>223</v>
      </c>
      <c r="B170" s="8" t="s">
        <v>225</v>
      </c>
      <c r="C170" s="9">
        <f>C171+C174+C178+C186</f>
        <v>160906843.18000001</v>
      </c>
      <c r="D170" s="9">
        <f>D171+D174+D178+D186</f>
        <v>50067017.640000001</v>
      </c>
      <c r="E170" s="10">
        <f t="shared" si="3"/>
        <v>31.115530359384433</v>
      </c>
    </row>
    <row r="171" spans="1:5" ht="15.75">
      <c r="A171" s="7" t="s">
        <v>224</v>
      </c>
      <c r="B171" s="8" t="s">
        <v>226</v>
      </c>
      <c r="C171" s="9">
        <f>C172+C173</f>
        <v>10292500</v>
      </c>
      <c r="D171" s="9">
        <f>D172+D173</f>
        <v>4592299.46</v>
      </c>
      <c r="E171" s="10">
        <f t="shared" si="3"/>
        <v>44.617920427495747</v>
      </c>
    </row>
    <row r="172" spans="1:5" ht="94.5">
      <c r="A172" s="7" t="s">
        <v>405</v>
      </c>
      <c r="B172" s="8" t="s">
        <v>126</v>
      </c>
      <c r="C172" s="9">
        <v>132900</v>
      </c>
      <c r="D172" s="9">
        <v>0</v>
      </c>
      <c r="E172" s="10">
        <f t="shared" si="3"/>
        <v>0</v>
      </c>
    </row>
    <row r="173" spans="1:5" ht="78.75">
      <c r="A173" s="7" t="s">
        <v>406</v>
      </c>
      <c r="B173" s="8" t="s">
        <v>127</v>
      </c>
      <c r="C173" s="9">
        <v>10159600</v>
      </c>
      <c r="D173" s="9">
        <v>4592299.46</v>
      </c>
      <c r="E173" s="10">
        <f t="shared" si="3"/>
        <v>45.201577424308041</v>
      </c>
    </row>
    <row r="174" spans="1:5" ht="15.75">
      <c r="A174" s="7" t="s">
        <v>227</v>
      </c>
      <c r="B174" s="8" t="s">
        <v>228</v>
      </c>
      <c r="C174" s="9">
        <f>SUM(C175:C177)</f>
        <v>44357610</v>
      </c>
      <c r="D174" s="9">
        <f>SUM(D175:D177)</f>
        <v>3087042</v>
      </c>
      <c r="E174" s="10">
        <f t="shared" si="3"/>
        <v>6.9594416831745445</v>
      </c>
    </row>
    <row r="175" spans="1:5" ht="78.75">
      <c r="A175" s="7" t="s">
        <v>407</v>
      </c>
      <c r="B175" s="8" t="s">
        <v>128</v>
      </c>
      <c r="C175" s="9">
        <v>41804810</v>
      </c>
      <c r="D175" s="9">
        <v>3087042</v>
      </c>
      <c r="E175" s="10">
        <f t="shared" si="3"/>
        <v>7.3844182045080462</v>
      </c>
    </row>
    <row r="176" spans="1:5" ht="94.5">
      <c r="A176" s="7" t="s">
        <v>408</v>
      </c>
      <c r="B176" s="8" t="s">
        <v>129</v>
      </c>
      <c r="C176" s="9">
        <v>380000</v>
      </c>
      <c r="D176" s="9">
        <v>0</v>
      </c>
      <c r="E176" s="10">
        <f t="shared" si="3"/>
        <v>0</v>
      </c>
    </row>
    <row r="177" spans="1:5" ht="78.75">
      <c r="A177" s="7" t="s">
        <v>409</v>
      </c>
      <c r="B177" s="8" t="s">
        <v>130</v>
      </c>
      <c r="C177" s="9">
        <v>2172800</v>
      </c>
      <c r="D177" s="9">
        <v>0</v>
      </c>
      <c r="E177" s="10">
        <f t="shared" si="3"/>
        <v>0</v>
      </c>
    </row>
    <row r="178" spans="1:5" ht="47.25">
      <c r="A178" s="7" t="s">
        <v>229</v>
      </c>
      <c r="B178" s="8" t="s">
        <v>230</v>
      </c>
      <c r="C178" s="9">
        <f>SUM(C179:C185)</f>
        <v>31481133.18</v>
      </c>
      <c r="D178" s="9">
        <f>SUM(D179:D185)</f>
        <v>1424353.1800000002</v>
      </c>
      <c r="E178" s="10">
        <f t="shared" si="3"/>
        <v>4.5244660408377344</v>
      </c>
    </row>
    <row r="179" spans="1:5" ht="126">
      <c r="A179" s="7" t="s">
        <v>410</v>
      </c>
      <c r="B179" s="8" t="s">
        <v>131</v>
      </c>
      <c r="C179" s="9">
        <v>980753.18</v>
      </c>
      <c r="D179" s="9">
        <v>980753.18</v>
      </c>
      <c r="E179" s="10">
        <f t="shared" si="3"/>
        <v>100</v>
      </c>
    </row>
    <row r="180" spans="1:5" ht="141.75">
      <c r="A180" s="7" t="s">
        <v>411</v>
      </c>
      <c r="B180" s="8" t="s">
        <v>132</v>
      </c>
      <c r="C180" s="9">
        <v>108540</v>
      </c>
      <c r="D180" s="9">
        <v>0</v>
      </c>
      <c r="E180" s="10">
        <f t="shared" si="3"/>
        <v>0</v>
      </c>
    </row>
    <row r="181" spans="1:5" ht="173.25">
      <c r="A181" s="7" t="s">
        <v>412</v>
      </c>
      <c r="B181" s="8" t="s">
        <v>133</v>
      </c>
      <c r="C181" s="9">
        <v>264380</v>
      </c>
      <c r="D181" s="9">
        <v>0</v>
      </c>
      <c r="E181" s="10">
        <f t="shared" si="3"/>
        <v>0</v>
      </c>
    </row>
    <row r="182" spans="1:5" ht="110.25">
      <c r="A182" s="7" t="s">
        <v>413</v>
      </c>
      <c r="B182" s="8" t="s">
        <v>134</v>
      </c>
      <c r="C182" s="9">
        <v>7773600</v>
      </c>
      <c r="D182" s="9">
        <v>443600</v>
      </c>
      <c r="E182" s="10">
        <f t="shared" si="3"/>
        <v>5.7064937737984973</v>
      </c>
    </row>
    <row r="183" spans="1:5" ht="110.25">
      <c r="A183" s="7" t="s">
        <v>414</v>
      </c>
      <c r="B183" s="8" t="s">
        <v>135</v>
      </c>
      <c r="C183" s="9">
        <v>1317112</v>
      </c>
      <c r="D183" s="9">
        <v>0</v>
      </c>
      <c r="E183" s="10">
        <f t="shared" si="3"/>
        <v>0</v>
      </c>
    </row>
    <row r="184" spans="1:5" ht="110.25">
      <c r="A184" s="7" t="s">
        <v>415</v>
      </c>
      <c r="B184" s="8" t="s">
        <v>136</v>
      </c>
      <c r="C184" s="9">
        <v>550000</v>
      </c>
      <c r="D184" s="9">
        <v>0</v>
      </c>
      <c r="E184" s="10">
        <f t="shared" si="3"/>
        <v>0</v>
      </c>
    </row>
    <row r="185" spans="1:5" ht="157.5">
      <c r="A185" s="7" t="s">
        <v>416</v>
      </c>
      <c r="B185" s="8" t="s">
        <v>137</v>
      </c>
      <c r="C185" s="9">
        <v>20486748</v>
      </c>
      <c r="D185" s="9">
        <v>0</v>
      </c>
      <c r="E185" s="10">
        <f t="shared" si="3"/>
        <v>0</v>
      </c>
    </row>
    <row r="186" spans="1:5" ht="15.75">
      <c r="A186" s="7" t="s">
        <v>231</v>
      </c>
      <c r="B186" s="8" t="s">
        <v>217</v>
      </c>
      <c r="C186" s="9">
        <f>C187</f>
        <v>74775600</v>
      </c>
      <c r="D186" s="9">
        <f>D187</f>
        <v>40963323</v>
      </c>
      <c r="E186" s="10">
        <f t="shared" si="3"/>
        <v>54.781670758910664</v>
      </c>
    </row>
    <row r="187" spans="1:5" ht="78.75">
      <c r="A187" s="7" t="s">
        <v>417</v>
      </c>
      <c r="B187" s="8" t="s">
        <v>138</v>
      </c>
      <c r="C187" s="9">
        <v>74775600</v>
      </c>
      <c r="D187" s="9">
        <v>40963323</v>
      </c>
      <c r="E187" s="10">
        <f t="shared" si="3"/>
        <v>54.781670758910664</v>
      </c>
    </row>
    <row r="188" spans="1:5" ht="31.5">
      <c r="A188" s="7" t="s">
        <v>232</v>
      </c>
      <c r="B188" s="8" t="s">
        <v>234</v>
      </c>
      <c r="C188" s="9">
        <f>C189+C191</f>
        <v>76046506.340000004</v>
      </c>
      <c r="D188" s="9">
        <f>D189+D191</f>
        <v>5395960.7999999998</v>
      </c>
      <c r="E188" s="10">
        <f t="shared" si="3"/>
        <v>7.0956064383483151</v>
      </c>
    </row>
    <row r="189" spans="1:5" ht="15.75">
      <c r="A189" s="7" t="s">
        <v>233</v>
      </c>
      <c r="B189" s="8" t="s">
        <v>235</v>
      </c>
      <c r="C189" s="9">
        <f>C190</f>
        <v>5395960.7999999998</v>
      </c>
      <c r="D189" s="9">
        <f>D190</f>
        <v>5395960.7999999998</v>
      </c>
      <c r="E189" s="10">
        <f t="shared" si="3"/>
        <v>100</v>
      </c>
    </row>
    <row r="190" spans="1:5" ht="63">
      <c r="A190" s="7" t="s">
        <v>418</v>
      </c>
      <c r="B190" s="8" t="s">
        <v>139</v>
      </c>
      <c r="C190" s="9">
        <v>5395960.7999999998</v>
      </c>
      <c r="D190" s="9">
        <v>5395960.7999999998</v>
      </c>
      <c r="E190" s="10">
        <f t="shared" si="3"/>
        <v>100</v>
      </c>
    </row>
    <row r="191" spans="1:5" ht="31.5">
      <c r="A191" s="7" t="s">
        <v>236</v>
      </c>
      <c r="B191" s="8" t="s">
        <v>237</v>
      </c>
      <c r="C191" s="9">
        <f>SUM(C192:C197)</f>
        <v>70650545.540000007</v>
      </c>
      <c r="D191" s="9">
        <f>SUM(D192:D197)</f>
        <v>0</v>
      </c>
      <c r="E191" s="10">
        <f t="shared" si="3"/>
        <v>0</v>
      </c>
    </row>
    <row r="192" spans="1:5" ht="157.5">
      <c r="A192" s="7" t="s">
        <v>419</v>
      </c>
      <c r="B192" s="8" t="s">
        <v>262</v>
      </c>
      <c r="C192" s="9">
        <v>1377983.99</v>
      </c>
      <c r="D192" s="9">
        <v>0</v>
      </c>
      <c r="E192" s="10">
        <f t="shared" si="3"/>
        <v>0</v>
      </c>
    </row>
    <row r="193" spans="1:5" ht="157.5">
      <c r="A193" s="7" t="s">
        <v>420</v>
      </c>
      <c r="B193" s="8" t="s">
        <v>140</v>
      </c>
      <c r="C193" s="9">
        <v>128783.55</v>
      </c>
      <c r="D193" s="9">
        <v>0</v>
      </c>
      <c r="E193" s="10">
        <f t="shared" si="3"/>
        <v>0</v>
      </c>
    </row>
    <row r="194" spans="1:5" ht="94.5">
      <c r="A194" s="7" t="s">
        <v>421</v>
      </c>
      <c r="B194" s="8" t="s">
        <v>141</v>
      </c>
      <c r="C194" s="9">
        <v>218003</v>
      </c>
      <c r="D194" s="9">
        <v>0</v>
      </c>
      <c r="E194" s="10">
        <f t="shared" si="3"/>
        <v>0</v>
      </c>
    </row>
    <row r="195" spans="1:5" ht="126">
      <c r="A195" s="7" t="s">
        <v>422</v>
      </c>
      <c r="B195" s="8" t="s">
        <v>260</v>
      </c>
      <c r="C195" s="9">
        <v>1200000</v>
      </c>
      <c r="D195" s="9">
        <v>0</v>
      </c>
      <c r="E195" s="10">
        <f t="shared" si="3"/>
        <v>0</v>
      </c>
    </row>
    <row r="196" spans="1:5" ht="78.75">
      <c r="A196" s="7" t="s">
        <v>423</v>
      </c>
      <c r="B196" s="8" t="s">
        <v>142</v>
      </c>
      <c r="C196" s="9">
        <v>64391775</v>
      </c>
      <c r="D196" s="9">
        <v>0</v>
      </c>
      <c r="E196" s="10">
        <f t="shared" si="3"/>
        <v>0</v>
      </c>
    </row>
    <row r="197" spans="1:5" ht="94.5">
      <c r="A197" s="7" t="s">
        <v>424</v>
      </c>
      <c r="B197" s="8" t="s">
        <v>143</v>
      </c>
      <c r="C197" s="9">
        <v>3334000</v>
      </c>
      <c r="D197" s="9">
        <v>0</v>
      </c>
      <c r="E197" s="10">
        <f t="shared" si="3"/>
        <v>0</v>
      </c>
    </row>
    <row r="198" spans="1:5" ht="31.5">
      <c r="A198" s="7" t="s">
        <v>238</v>
      </c>
      <c r="B198" s="8" t="s">
        <v>258</v>
      </c>
      <c r="C198" s="9">
        <f>C199+C207+C212</f>
        <v>45189051.989999995</v>
      </c>
      <c r="D198" s="9">
        <f>D199+D207+D212</f>
        <v>15529105.880000001</v>
      </c>
      <c r="E198" s="10">
        <f t="shared" si="3"/>
        <v>34.364752514472926</v>
      </c>
    </row>
    <row r="199" spans="1:5" ht="15.75">
      <c r="A199" s="7" t="s">
        <v>239</v>
      </c>
      <c r="B199" s="8" t="s">
        <v>259</v>
      </c>
      <c r="C199" s="9">
        <f>SUM(C200:C206)</f>
        <v>13246572</v>
      </c>
      <c r="D199" s="9">
        <f>SUM(D200:D206)</f>
        <v>1770765.5500000003</v>
      </c>
      <c r="E199" s="10">
        <f t="shared" si="3"/>
        <v>13.367726759798689</v>
      </c>
    </row>
    <row r="200" spans="1:5" ht="78.75">
      <c r="A200" s="7" t="s">
        <v>425</v>
      </c>
      <c r="B200" s="8" t="s">
        <v>144</v>
      </c>
      <c r="C200" s="9">
        <v>54172</v>
      </c>
      <c r="D200" s="9">
        <v>15047.87</v>
      </c>
      <c r="E200" s="10">
        <f t="shared" si="3"/>
        <v>27.777948017425977</v>
      </c>
    </row>
    <row r="201" spans="1:5" ht="63">
      <c r="A201" s="7" t="s">
        <v>426</v>
      </c>
      <c r="B201" s="8" t="s">
        <v>145</v>
      </c>
      <c r="C201" s="9">
        <v>1994900</v>
      </c>
      <c r="D201" s="9">
        <v>1350239.95</v>
      </c>
      <c r="E201" s="10">
        <f t="shared" si="3"/>
        <v>67.684593212692363</v>
      </c>
    </row>
    <row r="202" spans="1:5" ht="63">
      <c r="A202" s="7" t="s">
        <v>427</v>
      </c>
      <c r="B202" s="11" t="s">
        <v>146</v>
      </c>
      <c r="C202" s="9">
        <v>661000</v>
      </c>
      <c r="D202" s="9">
        <v>66000</v>
      </c>
      <c r="E202" s="10">
        <f t="shared" si="3"/>
        <v>9.9848714069591527</v>
      </c>
    </row>
    <row r="203" spans="1:5" ht="78.75">
      <c r="A203" s="7" t="s">
        <v>428</v>
      </c>
      <c r="B203" s="8" t="s">
        <v>147</v>
      </c>
      <c r="C203" s="9">
        <v>252600</v>
      </c>
      <c r="D203" s="9">
        <v>74323.850000000006</v>
      </c>
      <c r="E203" s="10">
        <f t="shared" si="3"/>
        <v>29.423535233570867</v>
      </c>
    </row>
    <row r="204" spans="1:5" ht="63">
      <c r="A204" s="7" t="s">
        <v>429</v>
      </c>
      <c r="B204" s="8" t="s">
        <v>148</v>
      </c>
      <c r="C204" s="9">
        <v>58600</v>
      </c>
      <c r="D204" s="9">
        <v>8757.08</v>
      </c>
      <c r="E204" s="10">
        <f t="shared" si="3"/>
        <v>14.94382252559727</v>
      </c>
    </row>
    <row r="205" spans="1:5" ht="78.75">
      <c r="A205" s="7" t="s">
        <v>430</v>
      </c>
      <c r="B205" s="8" t="s">
        <v>149</v>
      </c>
      <c r="C205" s="9">
        <v>9880000</v>
      </c>
      <c r="D205" s="9">
        <v>0</v>
      </c>
      <c r="E205" s="10">
        <f t="shared" si="3"/>
        <v>0</v>
      </c>
    </row>
    <row r="206" spans="1:5" ht="78.75">
      <c r="A206" s="7" t="s">
        <v>431</v>
      </c>
      <c r="B206" s="8" t="s">
        <v>261</v>
      </c>
      <c r="C206" s="9">
        <v>345300</v>
      </c>
      <c r="D206" s="9">
        <v>256396.79999999999</v>
      </c>
      <c r="E206" s="10">
        <f t="shared" si="3"/>
        <v>74.253344917463082</v>
      </c>
    </row>
    <row r="207" spans="1:5" ht="15.75">
      <c r="A207" s="7" t="s">
        <v>240</v>
      </c>
      <c r="B207" s="8" t="s">
        <v>241</v>
      </c>
      <c r="C207" s="9">
        <f>SUM(C208:C211)</f>
        <v>2377700</v>
      </c>
      <c r="D207" s="9">
        <f>SUM(D208:D211)</f>
        <v>550502</v>
      </c>
      <c r="E207" s="10">
        <f t="shared" si="3"/>
        <v>23.152710602683264</v>
      </c>
    </row>
    <row r="208" spans="1:5" ht="63">
      <c r="A208" s="7" t="s">
        <v>432</v>
      </c>
      <c r="B208" s="11" t="s">
        <v>150</v>
      </c>
      <c r="C208" s="9">
        <v>807700</v>
      </c>
      <c r="D208" s="9">
        <v>177072</v>
      </c>
      <c r="E208" s="10">
        <f t="shared" si="3"/>
        <v>21.922991209607527</v>
      </c>
    </row>
    <row r="209" spans="1:5" ht="78.75">
      <c r="A209" s="7" t="s">
        <v>433</v>
      </c>
      <c r="B209" s="8" t="s">
        <v>151</v>
      </c>
      <c r="C209" s="9">
        <v>620000</v>
      </c>
      <c r="D209" s="9">
        <v>0</v>
      </c>
      <c r="E209" s="10">
        <f t="shared" si="3"/>
        <v>0</v>
      </c>
    </row>
    <row r="210" spans="1:5" ht="63">
      <c r="A210" s="7" t="s">
        <v>434</v>
      </c>
      <c r="B210" s="11" t="s">
        <v>152</v>
      </c>
      <c r="C210" s="9">
        <v>350000</v>
      </c>
      <c r="D210" s="9">
        <v>206000</v>
      </c>
      <c r="E210" s="10">
        <f t="shared" si="3"/>
        <v>58.857142857142854</v>
      </c>
    </row>
    <row r="211" spans="1:5" ht="78.75">
      <c r="A211" s="7" t="s">
        <v>435</v>
      </c>
      <c r="B211" s="8" t="s">
        <v>153</v>
      </c>
      <c r="C211" s="9">
        <v>600000</v>
      </c>
      <c r="D211" s="9">
        <v>167430</v>
      </c>
      <c r="E211" s="10">
        <f t="shared" si="3"/>
        <v>27.905000000000001</v>
      </c>
    </row>
    <row r="212" spans="1:5" ht="31.5">
      <c r="A212" s="7" t="s">
        <v>242</v>
      </c>
      <c r="B212" s="8" t="s">
        <v>203</v>
      </c>
      <c r="C212" s="9">
        <f>SUM(C213:C216)</f>
        <v>29564779.989999998</v>
      </c>
      <c r="D212" s="9">
        <f>SUM(D213:D216)</f>
        <v>13207838.33</v>
      </c>
      <c r="E212" s="10">
        <f t="shared" si="3"/>
        <v>44.674231753009572</v>
      </c>
    </row>
    <row r="213" spans="1:5" ht="78.75">
      <c r="A213" s="7" t="s">
        <v>436</v>
      </c>
      <c r="B213" s="8" t="s">
        <v>154</v>
      </c>
      <c r="C213" s="9">
        <v>355500</v>
      </c>
      <c r="D213" s="9">
        <v>0</v>
      </c>
      <c r="E213" s="10">
        <f t="shared" si="3"/>
        <v>0</v>
      </c>
    </row>
    <row r="214" spans="1:5" ht="78.75">
      <c r="A214" s="7" t="s">
        <v>437</v>
      </c>
      <c r="B214" s="8" t="s">
        <v>155</v>
      </c>
      <c r="C214" s="9">
        <v>36115</v>
      </c>
      <c r="D214" s="9">
        <v>18057.46</v>
      </c>
      <c r="E214" s="10">
        <f t="shared" si="3"/>
        <v>49.999889242696938</v>
      </c>
    </row>
    <row r="215" spans="1:5" ht="141.75">
      <c r="A215" s="7" t="s">
        <v>438</v>
      </c>
      <c r="B215" s="8" t="s">
        <v>156</v>
      </c>
      <c r="C215" s="9">
        <v>946364.99</v>
      </c>
      <c r="D215" s="9">
        <v>370651.71</v>
      </c>
      <c r="E215" s="10">
        <f t="shared" si="3"/>
        <v>39.165830722457308</v>
      </c>
    </row>
    <row r="216" spans="1:5" ht="63">
      <c r="A216" s="7" t="s">
        <v>439</v>
      </c>
      <c r="B216" s="8" t="s">
        <v>157</v>
      </c>
      <c r="C216" s="9">
        <v>28226800</v>
      </c>
      <c r="D216" s="9">
        <v>12819129.16</v>
      </c>
      <c r="E216" s="10">
        <f t="shared" si="3"/>
        <v>45.414744710700468</v>
      </c>
    </row>
    <row r="217" spans="1:5" ht="31.5">
      <c r="A217" s="7" t="s">
        <v>243</v>
      </c>
      <c r="B217" s="8" t="s">
        <v>250</v>
      </c>
      <c r="C217" s="9">
        <f>C218+C220+C224+C226</f>
        <v>50000</v>
      </c>
      <c r="D217" s="9">
        <f>D218+D220+D224+D226</f>
        <v>39985.99</v>
      </c>
      <c r="E217" s="10">
        <f t="shared" si="3"/>
        <v>79.971980000000002</v>
      </c>
    </row>
    <row r="218" spans="1:5" ht="31.5">
      <c r="A218" s="7" t="s">
        <v>244</v>
      </c>
      <c r="B218" s="8" t="s">
        <v>245</v>
      </c>
      <c r="C218" s="9">
        <f>C219</f>
        <v>2000</v>
      </c>
      <c r="D218" s="9">
        <f>D219</f>
        <v>0</v>
      </c>
      <c r="E218" s="10">
        <f t="shared" si="3"/>
        <v>0</v>
      </c>
    </row>
    <row r="219" spans="1:5" ht="78.75">
      <c r="A219" s="7" t="s">
        <v>440</v>
      </c>
      <c r="B219" s="8" t="s">
        <v>158</v>
      </c>
      <c r="C219" s="9">
        <v>2000</v>
      </c>
      <c r="D219" s="9">
        <v>0</v>
      </c>
      <c r="E219" s="10">
        <f t="shared" si="3"/>
        <v>0</v>
      </c>
    </row>
    <row r="220" spans="1:5" ht="31.5">
      <c r="A220" s="7" t="s">
        <v>246</v>
      </c>
      <c r="B220" s="8" t="s">
        <v>251</v>
      </c>
      <c r="C220" s="9">
        <f>SUM(C221:C223)</f>
        <v>39000</v>
      </c>
      <c r="D220" s="9">
        <f>SUM(D221:D223)</f>
        <v>34985.99</v>
      </c>
      <c r="E220" s="10">
        <f t="shared" si="3"/>
        <v>89.707666666666668</v>
      </c>
    </row>
    <row r="221" spans="1:5" ht="78.75">
      <c r="A221" s="7" t="s">
        <v>441</v>
      </c>
      <c r="B221" s="8" t="s">
        <v>159</v>
      </c>
      <c r="C221" s="9">
        <v>2000</v>
      </c>
      <c r="D221" s="9">
        <v>0</v>
      </c>
      <c r="E221" s="10">
        <f t="shared" si="3"/>
        <v>0</v>
      </c>
    </row>
    <row r="222" spans="1:5" ht="78.75">
      <c r="A222" s="7" t="s">
        <v>442</v>
      </c>
      <c r="B222" s="8" t="s">
        <v>160</v>
      </c>
      <c r="C222" s="9">
        <v>2000</v>
      </c>
      <c r="D222" s="9">
        <v>0</v>
      </c>
      <c r="E222" s="10">
        <f t="shared" si="3"/>
        <v>0</v>
      </c>
    </row>
    <row r="223" spans="1:5" ht="78.75">
      <c r="A223" s="7" t="s">
        <v>443</v>
      </c>
      <c r="B223" s="8" t="s">
        <v>161</v>
      </c>
      <c r="C223" s="9">
        <v>35000</v>
      </c>
      <c r="D223" s="9">
        <v>34985.99</v>
      </c>
      <c r="E223" s="10">
        <f t="shared" si="3"/>
        <v>99.959971428571436</v>
      </c>
    </row>
    <row r="224" spans="1:5" ht="31.5">
      <c r="A224" s="7" t="s">
        <v>247</v>
      </c>
      <c r="B224" s="8" t="s">
        <v>249</v>
      </c>
      <c r="C224" s="9">
        <f>C225</f>
        <v>5000</v>
      </c>
      <c r="D224" s="9">
        <f>D225</f>
        <v>5000</v>
      </c>
      <c r="E224" s="10">
        <f t="shared" si="3"/>
        <v>100</v>
      </c>
    </row>
    <row r="225" spans="1:5" ht="78.75">
      <c r="A225" s="7" t="s">
        <v>444</v>
      </c>
      <c r="B225" s="8" t="s">
        <v>162</v>
      </c>
      <c r="C225" s="9">
        <v>5000</v>
      </c>
      <c r="D225" s="9">
        <v>5000</v>
      </c>
      <c r="E225" s="10">
        <f t="shared" si="3"/>
        <v>100</v>
      </c>
    </row>
    <row r="226" spans="1:5" ht="31.5">
      <c r="A226" s="7" t="s">
        <v>248</v>
      </c>
      <c r="B226" s="8" t="s">
        <v>252</v>
      </c>
      <c r="C226" s="9">
        <f>C227</f>
        <v>4000</v>
      </c>
      <c r="D226" s="9">
        <f>D227</f>
        <v>0</v>
      </c>
      <c r="E226" s="10">
        <f t="shared" si="3"/>
        <v>0</v>
      </c>
    </row>
    <row r="227" spans="1:5" ht="78.75">
      <c r="A227" s="7" t="s">
        <v>445</v>
      </c>
      <c r="B227" s="8" t="s">
        <v>163</v>
      </c>
      <c r="C227" s="9">
        <v>4000</v>
      </c>
      <c r="D227" s="9">
        <v>0</v>
      </c>
      <c r="E227" s="10">
        <f t="shared" si="3"/>
        <v>0</v>
      </c>
    </row>
    <row r="228" spans="1:5" ht="15.75">
      <c r="A228" s="12" t="s">
        <v>164</v>
      </c>
      <c r="B228" s="13"/>
      <c r="C228" s="14">
        <f>C8+C56+C101+C111+C114+C130+C143+C148+C165+C170+C188+C198+C217</f>
        <v>2552774344.2599998</v>
      </c>
      <c r="D228" s="14">
        <f>D8+D56+D101+D111+D114+D130+D143+D148+D165+D170+D188+D198+D217</f>
        <v>1131244549.8500001</v>
      </c>
      <c r="E228" s="10">
        <f t="shared" si="3"/>
        <v>44.31431835695318</v>
      </c>
    </row>
  </sheetData>
  <autoFilter ref="A7:E228"/>
  <mergeCells count="1">
    <mergeCell ref="A5:E5"/>
  </mergeCells>
  <pageMargins left="0.8" right="0.8" top="1.2" bottom="0.57999999999999996" header="0.51181102362204722" footer="0.22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rep:2.55.0.227</dc:description>
  <cp:lastModifiedBy>ADMIN</cp:lastModifiedBy>
  <cp:lastPrinted>2023-07-14T07:54:24Z</cp:lastPrinted>
  <dcterms:created xsi:type="dcterms:W3CDTF">2023-07-14T05:00:41Z</dcterms:created>
  <dcterms:modified xsi:type="dcterms:W3CDTF">2023-07-21T02:10:55Z</dcterms:modified>
</cp:coreProperties>
</file>