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Бюджет!$A$7:$E$239</definedName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E10" i="1"/>
  <c r="E11"/>
  <c r="E12"/>
  <c r="E13"/>
  <c r="E14"/>
  <c r="E15"/>
  <c r="E16"/>
  <c r="E17"/>
  <c r="E18"/>
  <c r="E19"/>
  <c r="E20"/>
  <c r="E21"/>
  <c r="E22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9"/>
  <c r="E60"/>
  <c r="E61"/>
  <c r="E62"/>
  <c r="E63"/>
  <c r="E64"/>
  <c r="E65"/>
  <c r="E68"/>
  <c r="E69"/>
  <c r="E70"/>
  <c r="E71"/>
  <c r="E72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5"/>
  <c r="E96"/>
  <c r="E97"/>
  <c r="E99"/>
  <c r="E100"/>
  <c r="E101"/>
  <c r="E102"/>
  <c r="E105"/>
  <c r="E106"/>
  <c r="E107"/>
  <c r="E108"/>
  <c r="E109"/>
  <c r="E110"/>
  <c r="E112"/>
  <c r="E115"/>
  <c r="E118"/>
  <c r="E119"/>
  <c r="E120"/>
  <c r="E122"/>
  <c r="E123"/>
  <c r="E124"/>
  <c r="E125"/>
  <c r="E126"/>
  <c r="E127"/>
  <c r="E128"/>
  <c r="E129"/>
  <c r="E130"/>
  <c r="E133"/>
  <c r="E134"/>
  <c r="E135"/>
  <c r="E136"/>
  <c r="E137"/>
  <c r="E138"/>
  <c r="E139"/>
  <c r="E140"/>
  <c r="E141"/>
  <c r="E144"/>
  <c r="E145"/>
  <c r="E146"/>
  <c r="E147"/>
  <c r="E150"/>
  <c r="E151"/>
  <c r="E152"/>
  <c r="E153"/>
  <c r="E154"/>
  <c r="E155"/>
  <c r="E156"/>
  <c r="E157"/>
  <c r="E158"/>
  <c r="E159"/>
  <c r="E160"/>
  <c r="E162"/>
  <c r="E163"/>
  <c r="E166"/>
  <c r="E168"/>
  <c r="E171"/>
  <c r="E172"/>
  <c r="E174"/>
  <c r="E175"/>
  <c r="E176"/>
  <c r="E177"/>
  <c r="E178"/>
  <c r="E179"/>
  <c r="E180"/>
  <c r="E182"/>
  <c r="E183"/>
  <c r="E184"/>
  <c r="E185"/>
  <c r="E186"/>
  <c r="E187"/>
  <c r="E188"/>
  <c r="E190"/>
  <c r="E191"/>
  <c r="E194"/>
  <c r="E196"/>
  <c r="E197"/>
  <c r="E198"/>
  <c r="E199"/>
  <c r="E200"/>
  <c r="E201"/>
  <c r="E202"/>
  <c r="E203"/>
  <c r="E206"/>
  <c r="E207"/>
  <c r="E208"/>
  <c r="E209"/>
  <c r="E210"/>
  <c r="E211"/>
  <c r="E212"/>
  <c r="E213"/>
  <c r="E214"/>
  <c r="E215"/>
  <c r="E216"/>
  <c r="E217"/>
  <c r="E219"/>
  <c r="E220"/>
  <c r="E221"/>
  <c r="E222"/>
  <c r="E224"/>
  <c r="E225"/>
  <c r="E226"/>
  <c r="E229"/>
  <c r="E230"/>
  <c r="E232"/>
  <c r="E233"/>
  <c r="E234"/>
  <c r="E236"/>
  <c r="E238"/>
  <c r="D228"/>
  <c r="C228"/>
  <c r="D231"/>
  <c r="E231" s="1"/>
  <c r="C231"/>
  <c r="D235"/>
  <c r="C235"/>
  <c r="D237"/>
  <c r="C237"/>
  <c r="D223"/>
  <c r="C223"/>
  <c r="D218"/>
  <c r="E218" s="1"/>
  <c r="C218"/>
  <c r="D205"/>
  <c r="C205"/>
  <c r="D195"/>
  <c r="E195" s="1"/>
  <c r="C195"/>
  <c r="D193"/>
  <c r="E193" s="1"/>
  <c r="C193"/>
  <c r="D189"/>
  <c r="E189" s="1"/>
  <c r="C189"/>
  <c r="D181"/>
  <c r="C181"/>
  <c r="D173"/>
  <c r="E173" s="1"/>
  <c r="C173"/>
  <c r="D170"/>
  <c r="E170" s="1"/>
  <c r="C170"/>
  <c r="D167"/>
  <c r="E167" s="1"/>
  <c r="C167"/>
  <c r="D165"/>
  <c r="E165" s="1"/>
  <c r="C165"/>
  <c r="D161"/>
  <c r="E161" s="1"/>
  <c r="C161"/>
  <c r="D149"/>
  <c r="C149"/>
  <c r="D142"/>
  <c r="D143"/>
  <c r="C143"/>
  <c r="C142" s="1"/>
  <c r="D132"/>
  <c r="D131" s="1"/>
  <c r="C132"/>
  <c r="C131" s="1"/>
  <c r="D121"/>
  <c r="C121"/>
  <c r="D117"/>
  <c r="C117"/>
  <c r="D114"/>
  <c r="C114"/>
  <c r="C113" s="1"/>
  <c r="D111"/>
  <c r="C111"/>
  <c r="D104"/>
  <c r="C104"/>
  <c r="D9"/>
  <c r="C9"/>
  <c r="D23"/>
  <c r="C23"/>
  <c r="D58"/>
  <c r="C58"/>
  <c r="D67"/>
  <c r="C67"/>
  <c r="D73"/>
  <c r="C73"/>
  <c r="D94"/>
  <c r="C94"/>
  <c r="D98"/>
  <c r="C98"/>
  <c r="E117" l="1"/>
  <c r="E73"/>
  <c r="E94"/>
  <c r="E67"/>
  <c r="E23"/>
  <c r="D103"/>
  <c r="E114"/>
  <c r="C164"/>
  <c r="C169"/>
  <c r="C192"/>
  <c r="C204"/>
  <c r="D148"/>
  <c r="E121"/>
  <c r="E181"/>
  <c r="E104"/>
  <c r="E237"/>
  <c r="E98"/>
  <c r="E58"/>
  <c r="E9"/>
  <c r="E111"/>
  <c r="C116"/>
  <c r="E143"/>
  <c r="E223"/>
  <c r="E235"/>
  <c r="D227"/>
  <c r="E228"/>
  <c r="E149"/>
  <c r="D192"/>
  <c r="E192" s="1"/>
  <c r="C8"/>
  <c r="E142"/>
  <c r="C227"/>
  <c r="E131"/>
  <c r="C66"/>
  <c r="C103"/>
  <c r="D116"/>
  <c r="D164"/>
  <c r="E164" s="1"/>
  <c r="E205"/>
  <c r="D66"/>
  <c r="D8"/>
  <c r="D113"/>
  <c r="E113" s="1"/>
  <c r="D169"/>
  <c r="C148"/>
  <c r="E132"/>
  <c r="D204"/>
  <c r="E204" s="1"/>
  <c r="E148" l="1"/>
  <c r="E169"/>
  <c r="E103"/>
  <c r="E227"/>
  <c r="C239"/>
  <c r="E116"/>
  <c r="E8"/>
  <c r="D239"/>
  <c r="E66"/>
  <c r="E239" l="1"/>
</calcChain>
</file>

<file path=xl/sharedStrings.xml><?xml version="1.0" encoding="utf-8"?>
<sst xmlns="http://schemas.openxmlformats.org/spreadsheetml/2006/main" count="474" uniqueCount="471">
  <si>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</si>
  <si>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</si>
  <si>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</si>
  <si>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</si>
  <si>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</si>
  <si>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</si>
  <si>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</si>
  <si>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</si>
  <si>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</si>
  <si>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Проведение работ по обследованию здания МБОУ Емельяновский детский сад «Радуга», расположенного по адресу: пгт Емельяново, ул. Веселая Гора, д.9, после проведения работ по капитальному ремонту и устранению аварийной ситуации в рамках подпрограммы «Развитие дошкольного образования детей» муниципальной программы «Развитие образования Емельяновского</t>
  </si>
  <si>
    <t>Выполнение работ по ограждению территорий дошкольных образовательных учреждений, в рамках подпрограммы "Развитие дошкольного образования детей" муниципальной программы "Развитие образования Емельяновского района"</t>
  </si>
  <si>
    <t>Демонтаж аварийных эвакуационных лестниц МБДОУ Емельяновский детский сад №5 "Солнышко" в рамках подпрограммы "Развитие дошкольного образования детей" муниципальной программы "Развитие образования Емельяновского района"</t>
  </si>
  <si>
    <t>Разработка технического решения для переноса модульной автоматизированной котельной, расположенной на территории МБОУ Емельяновская СОШ №2 на территорию МБДОУ Элитовский детский сад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</si>
  <si>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Выполнение работ по переносу автоматической угольной котельной с территории МБОУ Емельяновская СОШ №2 на территорию МБДОУ Элитовский детский сад, с установкой и подключением к внутренним инженерным сетям отопления детского сада в рамках подпрограммы "Развитие дошкольного образования детей" муниципальной программы "Развитие образования Емельяновского района"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</si>
  <si>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</si>
  <si>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</si>
  <si>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</si>
  <si>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</si>
  <si>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</si>
  <si>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</si>
  <si>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</si>
  <si>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</si>
  <si>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</si>
  <si>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</si>
  <si>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</si>
  <si>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</si>
  <si>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</si>
  <si>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</si>
  <si>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Капитальный ремонт системы теплоснабжения здания МБОУ Солонцовская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</si>
  <si>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</si>
  <si>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перекрытия, кровли и помещений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</si>
  <si>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спортивного зала, расположенного по адресу: пгт Емельяново, ул. Декабристов,15 с проведением изыскательских работ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</si>
  <si>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системы отопления здания МБОУ Солонцовская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</si>
  <si>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здания МБОУ Дрокинская СОШ с проведением государственной экспертизы проверки достоверности определения сметной стоимости работ,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</si>
  <si>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Капитальный ремонт перекрытия, кровли и помещений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</si>
  <si>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Выполнение работ по асфальтированию территории МБОУ Устюжская СОШ и устройство беговой дорожки на стадионе школы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</si>
  <si>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</si>
  <si>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</si>
  <si>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</si>
  <si>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 по модернизации школьных систем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</si>
  <si>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</si>
  <si>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по обеспечению антитеррористической защищенности объектов образования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</si>
  <si>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</si>
  <si>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Увеличение охвата детей, обучающихся по дополнительным общеразвивающим программам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</si>
  <si>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</si>
  <si>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Выполнение требований федеральных стандартов спортивной подготовки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</si>
  <si>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</si>
  <si>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</si>
  <si>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</si>
  <si>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</si>
  <si>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</si>
  <si>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</si>
  <si>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</si>
  <si>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</si>
  <si>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</si>
  <si>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и краевого бюджетов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</si>
  <si>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Средства на повышение размеров оплаты труда работникам бюджетной сферы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</si>
  <si>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</si>
  <si>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</si>
  <si>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</si>
  <si>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</si>
  <si>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</si>
  <si>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</si>
  <si>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</si>
  <si>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</si>
  <si>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</si>
  <si>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</si>
  <si>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</si>
  <si>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</si>
  <si>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</si>
  <si>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</si>
  <si>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</si>
  <si>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</si>
  <si>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</si>
  <si>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</si>
  <si>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</si>
  <si>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технического надзора и юридического сопровождения при выполнении работ по ремонту клубов,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</si>
  <si>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 в рамках подпрограммы "Поддержка народного творчества" муниципальной программы "Развитие культуры и туризма Емельяновского района"</t>
  </si>
  <si>
    <t>Разработка проектно-сметной документации на капитальный ремонт здания МБУК "Емельяновский РДК",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</si>
  <si>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полномочий Гаревского сельсовета по реализации мероприятий на выполнение работ по ремонту полов в зрительном зале СДК в п. Гаревое Емельяновского района,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</si>
  <si>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в рамках подпрограммы "Поддержка народного творчества"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</si>
  <si>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</si>
  <si>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«Развитие культуры и туризма Емельяновского района»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</si>
  <si>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</si>
  <si>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</si>
  <si>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</si>
  <si>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</si>
  <si>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муниципальных архивов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</si>
  <si>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</si>
  <si>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Средства на повышение размеров оплаты труда работникам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</si>
  <si>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</si>
  <si>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</si>
  <si>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</si>
  <si>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</si>
  <si>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</si>
  <si>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</si>
  <si>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</si>
  <si>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</si>
  <si>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</si>
  <si>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</si>
  <si>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</si>
  <si>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</si>
  <si>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</si>
  <si>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</si>
  <si>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Частоостровского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</si>
  <si>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Выполнение работ по ремонту помещений в административном здании, по адресу ул. Московская 157, находящемся в оперативном управлении МКУ "Финансовое управление" администрации Емельяновского района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</si>
  <si>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Еловского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</si>
  <si>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</si>
  <si>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</si>
  <si>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Средства на повышение размеров оплаты труда работникам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</si>
  <si>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</si>
  <si>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</si>
  <si>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</si>
  <si>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многофункциональной спортивной площадки в с. Дрокино,, обустройство спортивной площадки, в п. Логовик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</si>
  <si>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быстровозводимых крытых конструкций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</si>
  <si>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</si>
  <si>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</si>
  <si>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</si>
  <si>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 и сомозянятым гражданам на возмещение затрат при осуществлении предпринимательской деятельности,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</si>
  <si>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</si>
  <si>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грантов в форме субсидии субъектам малого и среднего предпринимательства на начало ведения предпринимательской деятельности, развитие социального предпринимательства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</si>
  <si>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</si>
  <si>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</si>
  <si>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</si>
  <si>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</si>
  <si>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Оформление права муниципальной собственности Емельяновского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</si>
  <si>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полномочий сельсовета Памяти 13 Борцов на реализацию мероприятий по оказанию услуг по осуществлению авторского надзора, строительного контроля за выполнением работ по капитальному ремонту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</si>
  <si>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района на капитальный ремонт и ремонт автомобильных дорог общего пользования местного значения 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</si>
  <si>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</si>
  <si>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</si>
  <si>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</si>
  <si>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</si>
  <si>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</si>
  <si>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</si>
  <si>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</si>
  <si>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</si>
  <si>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</si>
  <si>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</si>
  <si>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</si>
  <si>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</si>
  <si>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 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</si>
  <si>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контейнерного оборудования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</si>
  <si>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Содержание контейнерных площадок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</si>
  <si>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Разработка схемы размещения мест накопления твердых коммунальных отходов на территории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</si>
  <si>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</si>
  <si>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</si>
  <si>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</si>
  <si>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Капитальный ремонт водонапорной башни расположенной по адресу: п. Минино, в районе жилого дома по ул. Таежная,10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</si>
  <si>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полномочий Тальского сельсовета на реализацию мероприятий по проведению закупки и заключению муниципального контракта на приобретение и установку озоно-фильтровальной станции очистки воды для скважины в с.Талое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</si>
  <si>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Выполнение работ по замене дымовой трубы на котельной с. Арейское, находящейся в собственности муниципального образования Емельяновский район в рамках одпрограммы "Развитие электросетевого комплекса"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</si>
  <si>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переданных полномочий Зеледеевского сельсовета на реализацию мероприятий по проведению закупки и заключению муниципального контракта на капитальный ремонт водонапорной башни в п.Кача Емельяновского района,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</si>
  <si>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</si>
  <si>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</si>
  <si>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Иные межбюджетные трансферты бюджетам муниципальных образований на благоустройство кладбищ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</si>
  <si>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</si>
  <si>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дороги-4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</si>
  <si>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Разработка проекта внесения изменений в генеральный план и правила землепользования и застройки муниципального образованийя Элитовского сельсовет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</si>
  <si>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Осуществление технического надзора и юридического сопровождения при выполнении работ по строительству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</si>
  <si>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Погашение кредиторской задолженности перед ООО «ПромСтройИнвест» за выполненные работы по строительству электрических сетей напряжением 10/0,4 кВ и улично-дорожной сети общего пользования местного значения в пгт. Емельяново В соответствии с решением Арбитражного суда Красноярского края по делу № А33-32946/2023 от 12.12.2023 г.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</si>
  <si>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</si>
  <si>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Внесение изменения в проект местных нормативов градостроительного проектирования Емельяновского района и муниципальных оразований, входящих в его состав, исключая поселок Емельяново,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</si>
  <si>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</si>
  <si>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Строительство ( 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</si>
  <si>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Средства на повышение размеров оплаты труда работникам бюджетной сферы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</si>
  <si>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</si>
  <si>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</si>
  <si>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</si>
  <si>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детального (инструментального) обследования технического состояния несущих и ограждающих конструкций жилого дома , расположенного по адресу: Красноярский край, Емельяновский район, п. Каменный Яр, ул. Заводская,д.7,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</si>
  <si>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</si>
  <si>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Ремонт жилых помещений, находящихся в муниципальной собственности Емельяновского района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</si>
  <si>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отражению в 1С договоров аренды земли и аренды имущества,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</si>
  <si>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Разработка проектной и рабочей документации на снос объектов капитального строительствав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</si>
  <si>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Содержание и обслуживание специализированного жилого фонда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</si>
  <si>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проведению аудиторской проверки промежуточной бухгалтерской отчетности по состоянию на 30.06.2024 года, результатов инвентаризации имущества и обязательств МУПЕР "Эколог" в свяхзи с преобразованием его в непубличное акционерное общество,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</si>
  <si>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жилого помещения в муниципальную собственность Емельяновского района,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</si>
  <si>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</si>
  <si>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</si>
  <si>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</si>
  <si>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</si>
  <si>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</si>
  <si>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</si>
  <si>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</si>
  <si>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</si>
  <si>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</si>
  <si>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</si>
  <si>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</si>
  <si>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</si>
  <si>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</si>
  <si>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</si>
  <si>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</si>
  <si>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№ п/п</t>
  </si>
  <si>
    <t>План на 2024 год</t>
  </si>
  <si>
    <t>% исполнения</t>
  </si>
  <si>
    <t>Исполнено за
1 полугодие 2024</t>
  </si>
  <si>
    <t>1.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</si>
  <si>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</si>
  <si>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</si>
  <si>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</si>
  <si>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</si>
  <si>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</si>
  <si>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</si>
  <si>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</si>
  <si>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</si>
  <si>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</si>
  <si>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</si>
  <si>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</si>
  <si>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</si>
  <si>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</si>
  <si>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</si>
  <si>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</si>
  <si>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</si>
  <si>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</si>
  <si>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</si>
  <si>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</si>
  <si>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</si>
  <si>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</si>
  <si>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</si>
  <si>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</si>
  <si>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</si>
  <si>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</si>
  <si>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</si>
  <si>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</si>
  <si>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</si>
  <si>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</si>
  <si>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</si>
  <si>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</si>
  <si>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</si>
  <si>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</si>
  <si>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</si>
  <si>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</si>
  <si>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</si>
  <si>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</si>
  <si>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Муниципальная программа "Развитие субъектов малого и среднего предпринимательства Емельяновского района"</t>
  </si>
  <si>
    <t>7.</t>
  </si>
  <si>
    <t>7.1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</si>
  <si>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</si>
  <si>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</si>
  <si>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</si>
  <si>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</si>
  <si>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</si>
  <si>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</si>
  <si>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</si>
  <si>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</si>
  <si>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</si>
  <si>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</si>
  <si>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</si>
  <si>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</si>
  <si>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</si>
  <si>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</si>
  <si>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</si>
  <si>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</si>
  <si>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</si>
  <si>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10.3</t>
  </si>
  <si>
    <t>подпрограмма "Охрана окружающей среды и экологическая безопасность"</t>
  </si>
  <si>
    <t>10.9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</si>
  <si>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</si>
  <si>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11.</t>
  </si>
  <si>
    <t>11.1</t>
  </si>
  <si>
    <t>11.2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</si>
  <si>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</si>
  <si>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</si>
  <si>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12.</t>
  </si>
  <si>
    <t>12.1</t>
  </si>
  <si>
    <t>подпрограмма "Создание условий для обеспечения доступным и комфортным жильем граждан Емельяновского района"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</si>
  <si>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</si>
  <si>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</si>
  <si>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</si>
  <si>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12.3</t>
  </si>
  <si>
    <t>подпрограмма "Управление земельными ресурсами"</t>
  </si>
  <si>
    <t>13.</t>
  </si>
  <si>
    <t>13.1</t>
  </si>
  <si>
    <t>13.2</t>
  </si>
  <si>
    <t>13.3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</si>
  <si>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</si>
  <si>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</si>
  <si>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подпрограмма "Профилактика правонарушений на территории Емельяновского района"</t>
  </si>
  <si>
    <t>подпрограмма "Профилактика наркомании, алкоголизма и пьянства на территории Емельяновского района"</t>
  </si>
  <si>
    <t>подпрограмма "Противодействие терроризму и экстремизму на территории Емельяновского района"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</si>
  <si>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</si>
  <si>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Приложение 4</t>
  </si>
  <si>
    <t>к постановлению администрации Емельяновского района</t>
  </si>
  <si>
    <t>от</t>
  </si>
  <si>
    <t>№</t>
  </si>
  <si>
    <t>Исполнение по муниципальным программам за 1 полугодие 2024 года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</si>
  <si>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</si>
  <si>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</si>
  <si>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</si>
  <si>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</si>
  <si>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</si>
  <si>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</si>
  <si>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</si>
  <si>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</si>
  <si>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</si>
  <si>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</si>
  <si>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</si>
  <si>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</si>
  <si>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</si>
  <si>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</si>
  <si>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</si>
  <si>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</si>
  <si>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</si>
  <si>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</si>
  <si>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</si>
  <si>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</si>
  <si>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</si>
  <si>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</si>
  <si>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</si>
  <si>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</si>
  <si>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</si>
  <si>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</si>
  <si>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</si>
  <si>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</si>
  <si>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</si>
  <si>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</si>
  <si>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</si>
  <si>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</si>
  <si>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</si>
  <si>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</si>
  <si>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</si>
  <si>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</si>
  <si>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</si>
  <si>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</si>
  <si>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</si>
  <si>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</si>
  <si>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</si>
  <si>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</si>
  <si>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</si>
  <si>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</si>
  <si>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</si>
  <si>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</si>
  <si>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</si>
  <si>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1.3.1</t>
  </si>
  <si>
    <t>1.3.2</t>
  </si>
  <si>
    <t>1.3.3</t>
  </si>
  <si>
    <t>1.3.4</t>
  </si>
  <si>
    <t>1.3.5</t>
  </si>
  <si>
    <t>1.3.6</t>
  </si>
  <si>
    <t>1.3.7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</si>
  <si>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</si>
  <si>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</si>
  <si>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</si>
  <si>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</si>
  <si>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</si>
  <si>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</si>
  <si>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</si>
  <si>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</si>
  <si>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</si>
  <si>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</si>
  <si>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</si>
  <si>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</si>
  <si>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</si>
  <si>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</si>
  <si>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</si>
  <si>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</si>
  <si>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</si>
  <si>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</si>
  <si>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</si>
  <si>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</si>
  <si>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</si>
  <si>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</si>
  <si>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</si>
  <si>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</si>
  <si>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</si>
  <si>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2.3.1</t>
  </si>
  <si>
    <t>2.3.2</t>
  </si>
  <si>
    <t>2.3.3</t>
  </si>
  <si>
    <t>2.4.1</t>
  </si>
  <si>
    <t>2.4.2</t>
  </si>
  <si>
    <t>2.4.3</t>
  </si>
  <si>
    <t>2.4.4</t>
  </si>
  <si>
    <t>3.1.1</t>
  </si>
  <si>
    <t>3.1.2</t>
  </si>
  <si>
    <t>3.1.3</t>
  </si>
  <si>
    <t>3.1.4</t>
  </si>
  <si>
    <t>3.1.5</t>
  </si>
  <si>
    <t>3.1.6</t>
  </si>
  <si>
    <t>3.2.1</t>
  </si>
  <si>
    <t>4.1.1</t>
  </si>
  <si>
    <t>5.1.1</t>
  </si>
  <si>
    <t>5.1.2</t>
  </si>
  <si>
    <t>5.1.3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</si>
  <si>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</si>
  <si>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</si>
  <si>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</si>
  <si>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</si>
  <si>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</si>
  <si>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</si>
  <si>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</si>
  <si>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</si>
  <si>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</si>
  <si>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</si>
  <si>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</si>
  <si>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</si>
  <si>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</si>
  <si>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</si>
  <si>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</si>
  <si>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</si>
  <si>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</si>
  <si>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</si>
  <si>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7.1.1</t>
  </si>
  <si>
    <t>7.1.2</t>
  </si>
  <si>
    <t>7.1.3</t>
  </si>
  <si>
    <t>7.1.4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</si>
  <si>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</si>
  <si>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</si>
  <si>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</si>
  <si>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</si>
  <si>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</si>
  <si>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</si>
  <si>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</si>
  <si>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</si>
  <si>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</si>
  <si>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</si>
  <si>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</si>
  <si>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8.9.1</t>
  </si>
  <si>
    <t>8.9.2</t>
  </si>
  <si>
    <t>9.1.1</t>
  </si>
  <si>
    <t>9.2.1</t>
  </si>
  <si>
    <t>10.1.1</t>
  </si>
  <si>
    <t>10.1.2</t>
  </si>
  <si>
    <t>10.2.1</t>
  </si>
  <si>
    <t>10.2.2</t>
  </si>
  <si>
    <t>10.2.3</t>
  </si>
  <si>
    <t>10.2.4</t>
  </si>
  <si>
    <t>10.2.5</t>
  </si>
  <si>
    <t>10.2.6</t>
  </si>
  <si>
    <t>10.2.7</t>
  </si>
  <si>
    <t>10.3.1</t>
  </si>
  <si>
    <t>10.3.2</t>
  </si>
  <si>
    <t>10.3.3</t>
  </si>
  <si>
    <t>10.3.4</t>
  </si>
  <si>
    <t>10.3.5</t>
  </si>
  <si>
    <t>10.3.6</t>
  </si>
  <si>
    <t>10.3.7</t>
  </si>
  <si>
    <t>10.9.1</t>
  </si>
  <si>
    <t>10.9.2</t>
  </si>
  <si>
    <t>11.1.1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</si>
  <si>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</si>
  <si>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</si>
  <si>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</si>
  <si>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</si>
  <si>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</si>
  <si>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</si>
  <si>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</si>
  <si>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</si>
  <si>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</si>
  <si>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</si>
  <si>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</si>
  <si>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</si>
  <si>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</si>
  <si>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</si>
  <si>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</si>
  <si>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</si>
  <si>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</si>
  <si>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</si>
  <si>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</si>
  <si>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</si>
  <si>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12.2.1</t>
  </si>
  <si>
    <t>12.2.2</t>
  </si>
  <si>
    <t>12.2.3</t>
  </si>
  <si>
    <t>12.2.4</t>
  </si>
  <si>
    <t>12.3.1</t>
  </si>
  <si>
    <t>12.3.2</t>
  </si>
  <si>
    <t>12.3.3</t>
  </si>
  <si>
    <t>13.1.1</t>
  </si>
  <si>
    <t>13.1.2</t>
  </si>
  <si>
    <t>13.2.1</t>
  </si>
  <si>
    <t>13.2.2</t>
  </si>
  <si>
    <t>13.2.3</t>
  </si>
  <si>
    <t>13.3.1</t>
  </si>
  <si>
    <t>13.4.1</t>
  </si>
</sst>
</file>

<file path=xl/styles.xml><?xml version="1.0" encoding="utf-8"?>
<styleSheet xmlns="http://schemas.openxmlformats.org/spreadsheetml/2006/main">
  <numFmts count="3">
    <numFmt numFmtId="172" formatCode="dd/mm/yyyy\ hh:mm"/>
    <numFmt numFmtId="173" formatCode="?"/>
    <numFmt numFmtId="174" formatCode="#,##0.0"/>
  </numFmts>
  <fonts count="6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/>
    </xf>
    <xf numFmtId="17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3" fillId="0" borderId="0" xfId="1" applyFont="1" applyBorder="1" applyAlignment="1" applyProtection="1"/>
    <xf numFmtId="0" fontId="3" fillId="0" borderId="0" xfId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right" vertical="top"/>
    </xf>
    <xf numFmtId="0" fontId="3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239"/>
  <sheetViews>
    <sheetView showGridLines="0" tabSelected="1" workbookViewId="0">
      <selection activeCell="B7" sqref="B7"/>
    </sheetView>
  </sheetViews>
  <sheetFormatPr defaultRowHeight="12.75" customHeight="1"/>
  <cols>
    <col min="1" max="1" width="7.85546875" bestFit="1" customWidth="1"/>
    <col min="2" max="2" width="88.28515625" customWidth="1"/>
    <col min="3" max="4" width="16.7109375" customWidth="1"/>
    <col min="5" max="5" width="12.42578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6"/>
      <c r="B1" s="16"/>
      <c r="C1" s="17"/>
      <c r="D1" s="17"/>
      <c r="E1" s="18" t="s">
        <v>279</v>
      </c>
      <c r="F1" s="1"/>
      <c r="G1" s="1"/>
      <c r="H1" s="1"/>
      <c r="I1" s="1"/>
      <c r="J1" s="1"/>
    </row>
    <row r="2" spans="1:10" ht="15.75">
      <c r="A2" s="19"/>
      <c r="B2" s="20"/>
      <c r="C2" s="17"/>
      <c r="D2" s="17"/>
      <c r="E2" s="21" t="s">
        <v>280</v>
      </c>
      <c r="F2" s="2"/>
      <c r="G2" s="2"/>
      <c r="H2" s="2"/>
      <c r="I2" s="2"/>
      <c r="J2" s="2"/>
    </row>
    <row r="3" spans="1:10" ht="15.75">
      <c r="A3" s="19"/>
      <c r="B3" s="20"/>
      <c r="C3" s="22" t="s">
        <v>281</v>
      </c>
      <c r="D3" s="18" t="s">
        <v>282</v>
      </c>
      <c r="E3" s="22"/>
      <c r="F3" s="2"/>
      <c r="G3" s="3"/>
      <c r="H3" s="3"/>
      <c r="I3" s="2"/>
      <c r="J3" s="2"/>
    </row>
    <row r="4" spans="1:10" ht="15.75">
      <c r="A4" s="16"/>
      <c r="B4" s="16"/>
      <c r="C4" s="16"/>
      <c r="D4" s="16"/>
      <c r="E4" s="16"/>
      <c r="F4" s="1"/>
      <c r="G4" s="1"/>
      <c r="H4" s="1"/>
      <c r="I4" s="1"/>
      <c r="J4" s="1"/>
    </row>
    <row r="5" spans="1:10" ht="15.75">
      <c r="A5" s="23" t="s">
        <v>283</v>
      </c>
      <c r="B5" s="23"/>
      <c r="C5" s="23"/>
      <c r="D5" s="23"/>
      <c r="E5" s="23"/>
      <c r="F5" s="14"/>
      <c r="G5" s="14"/>
    </row>
    <row r="6" spans="1:10" ht="15.75">
      <c r="A6" s="15"/>
      <c r="B6" s="15"/>
      <c r="C6" s="15"/>
      <c r="D6" s="15"/>
      <c r="E6" s="15" t="s">
        <v>0</v>
      </c>
      <c r="F6" s="4"/>
      <c r="G6" s="4"/>
      <c r="H6" s="4"/>
      <c r="I6" s="1"/>
      <c r="J6" s="1"/>
    </row>
    <row r="7" spans="1:10" ht="47.25">
      <c r="A7" s="5" t="s">
        <v>190</v>
      </c>
      <c r="B7" s="5" t="s">
        <v>1</v>
      </c>
      <c r="C7" s="6" t="s">
        <v>191</v>
      </c>
      <c r="D7" s="6" t="s">
        <v>193</v>
      </c>
      <c r="E7" s="5" t="s">
        <v>192</v>
      </c>
    </row>
    <row r="8" spans="1:10" ht="15.75">
      <c r="A8" s="5" t="s">
        <v>194</v>
      </c>
      <c r="B8" s="7" t="s">
        <v>196</v>
      </c>
      <c r="C8" s="8">
        <f>C9+C23+C58</f>
        <v>1934104608.8899999</v>
      </c>
      <c r="D8" s="8">
        <f>D9+D23+D58</f>
        <v>999312941.76000011</v>
      </c>
      <c r="E8" s="11">
        <f t="shared" ref="E8:E71" si="0">D8*100/C8</f>
        <v>51.667988234282475</v>
      </c>
    </row>
    <row r="9" spans="1:10" ht="15.75">
      <c r="A9" s="5" t="s">
        <v>195</v>
      </c>
      <c r="B9" s="7" t="s">
        <v>197</v>
      </c>
      <c r="C9" s="8">
        <f>SUM(C10:C22)</f>
        <v>515500718.54000002</v>
      </c>
      <c r="D9" s="8">
        <f>SUM(D10:D22)</f>
        <v>252379996.56</v>
      </c>
      <c r="E9" s="11">
        <f t="shared" si="0"/>
        <v>48.958224010781215</v>
      </c>
    </row>
    <row r="10" spans="1:10" ht="78.75">
      <c r="A10" s="5" t="s">
        <v>284</v>
      </c>
      <c r="B10" s="7" t="s">
        <v>2</v>
      </c>
      <c r="C10" s="8">
        <v>499217.18</v>
      </c>
      <c r="D10" s="8">
        <v>183546.87</v>
      </c>
      <c r="E10" s="11">
        <f t="shared" si="0"/>
        <v>36.766937788479154</v>
      </c>
    </row>
    <row r="11" spans="1:10" ht="47.25">
      <c r="A11" s="5" t="s">
        <v>285</v>
      </c>
      <c r="B11" s="9" t="s">
        <v>3</v>
      </c>
      <c r="C11" s="8">
        <v>9843290</v>
      </c>
      <c r="D11" s="8">
        <v>6409600.2599999998</v>
      </c>
      <c r="E11" s="11">
        <f t="shared" si="0"/>
        <v>65.116442368354484</v>
      </c>
    </row>
    <row r="12" spans="1:10" ht="110.25">
      <c r="A12" s="5" t="s">
        <v>286</v>
      </c>
      <c r="B12" s="7" t="s">
        <v>4</v>
      </c>
      <c r="C12" s="8">
        <v>111586900</v>
      </c>
      <c r="D12" s="8">
        <v>54401703.619999997</v>
      </c>
      <c r="E12" s="11">
        <f t="shared" si="0"/>
        <v>48.752769025754816</v>
      </c>
    </row>
    <row r="13" spans="1:10" ht="94.5">
      <c r="A13" s="5" t="s">
        <v>287</v>
      </c>
      <c r="B13" s="7" t="s">
        <v>5</v>
      </c>
      <c r="C13" s="8">
        <v>713100</v>
      </c>
      <c r="D13" s="8">
        <v>295450</v>
      </c>
      <c r="E13" s="11">
        <f t="shared" si="0"/>
        <v>41.431776749404008</v>
      </c>
    </row>
    <row r="14" spans="1:10" ht="78.75">
      <c r="A14" s="5" t="s">
        <v>288</v>
      </c>
      <c r="B14" s="7" t="s">
        <v>6</v>
      </c>
      <c r="C14" s="8">
        <v>1165200</v>
      </c>
      <c r="D14" s="8">
        <v>379689.34</v>
      </c>
      <c r="E14" s="11">
        <f t="shared" si="0"/>
        <v>32.585765533813941</v>
      </c>
    </row>
    <row r="15" spans="1:10" ht="94.5">
      <c r="A15" s="5" t="s">
        <v>289</v>
      </c>
      <c r="B15" s="7" t="s">
        <v>7</v>
      </c>
      <c r="C15" s="8">
        <v>183129200</v>
      </c>
      <c r="D15" s="8">
        <v>96875948.5</v>
      </c>
      <c r="E15" s="11">
        <f t="shared" si="0"/>
        <v>52.900328565843132</v>
      </c>
    </row>
    <row r="16" spans="1:10" ht="47.25">
      <c r="A16" s="5" t="s">
        <v>290</v>
      </c>
      <c r="B16" s="9" t="s">
        <v>8</v>
      </c>
      <c r="C16" s="8">
        <v>192979821.36000001</v>
      </c>
      <c r="D16" s="8">
        <v>90055386.829999998</v>
      </c>
      <c r="E16" s="11">
        <f t="shared" si="0"/>
        <v>46.665701209248958</v>
      </c>
    </row>
    <row r="17" spans="1:5" ht="78.75">
      <c r="A17" s="5" t="s">
        <v>291</v>
      </c>
      <c r="B17" s="7" t="s">
        <v>9</v>
      </c>
      <c r="C17" s="8">
        <v>240000</v>
      </c>
      <c r="D17" s="8">
        <v>0</v>
      </c>
      <c r="E17" s="11">
        <f t="shared" si="0"/>
        <v>0</v>
      </c>
    </row>
    <row r="18" spans="1:5" ht="47.25">
      <c r="A18" s="5" t="s">
        <v>292</v>
      </c>
      <c r="B18" s="9" t="s">
        <v>10</v>
      </c>
      <c r="C18" s="8">
        <v>4074810</v>
      </c>
      <c r="D18" s="8">
        <v>0</v>
      </c>
      <c r="E18" s="11">
        <f t="shared" si="0"/>
        <v>0</v>
      </c>
    </row>
    <row r="19" spans="1:5" ht="47.25">
      <c r="A19" s="5" t="s">
        <v>293</v>
      </c>
      <c r="B19" s="9" t="s">
        <v>11</v>
      </c>
      <c r="C19" s="8">
        <v>992392</v>
      </c>
      <c r="D19" s="8">
        <v>0</v>
      </c>
      <c r="E19" s="11">
        <f t="shared" si="0"/>
        <v>0</v>
      </c>
    </row>
    <row r="20" spans="1:5" ht="78.75">
      <c r="A20" s="5" t="s">
        <v>294</v>
      </c>
      <c r="B20" s="7" t="s">
        <v>12</v>
      </c>
      <c r="C20" s="8">
        <v>350000</v>
      </c>
      <c r="D20" s="8">
        <v>0</v>
      </c>
      <c r="E20" s="11">
        <f t="shared" si="0"/>
        <v>0</v>
      </c>
    </row>
    <row r="21" spans="1:5" ht="78.75">
      <c r="A21" s="5" t="s">
        <v>295</v>
      </c>
      <c r="B21" s="7" t="s">
        <v>13</v>
      </c>
      <c r="C21" s="8">
        <v>3951030</v>
      </c>
      <c r="D21" s="8">
        <v>0</v>
      </c>
      <c r="E21" s="11">
        <f t="shared" si="0"/>
        <v>0</v>
      </c>
    </row>
    <row r="22" spans="1:5" ht="63">
      <c r="A22" s="5" t="s">
        <v>296</v>
      </c>
      <c r="B22" s="7" t="s">
        <v>14</v>
      </c>
      <c r="C22" s="8">
        <v>5975758</v>
      </c>
      <c r="D22" s="8">
        <v>3778671.14</v>
      </c>
      <c r="E22" s="11">
        <f t="shared" si="0"/>
        <v>63.23333608891123</v>
      </c>
    </row>
    <row r="23" spans="1:5" ht="15.75">
      <c r="A23" s="5" t="s">
        <v>198</v>
      </c>
      <c r="B23" s="7" t="s">
        <v>199</v>
      </c>
      <c r="C23" s="8">
        <f>SUM(C24:C57)</f>
        <v>1311022456.25</v>
      </c>
      <c r="D23" s="8">
        <f>SUM(D24:D57)</f>
        <v>674793400.54000008</v>
      </c>
      <c r="E23" s="11">
        <f t="shared" si="0"/>
        <v>51.470773618184552</v>
      </c>
    </row>
    <row r="24" spans="1:5" ht="78.75">
      <c r="A24" s="5" t="s">
        <v>297</v>
      </c>
      <c r="B24" s="7" t="s">
        <v>15</v>
      </c>
      <c r="C24" s="8">
        <v>988682.82</v>
      </c>
      <c r="D24" s="8">
        <v>492053.13</v>
      </c>
      <c r="E24" s="11">
        <f t="shared" si="0"/>
        <v>49.768552668893349</v>
      </c>
    </row>
    <row r="25" spans="1:5" ht="63">
      <c r="A25" s="5" t="s">
        <v>298</v>
      </c>
      <c r="B25" s="7" t="s">
        <v>16</v>
      </c>
      <c r="C25" s="8">
        <v>4752800</v>
      </c>
      <c r="D25" s="8">
        <v>1056113.49</v>
      </c>
      <c r="E25" s="11">
        <f t="shared" si="0"/>
        <v>22.220869592661167</v>
      </c>
    </row>
    <row r="26" spans="1:5" ht="47.25">
      <c r="A26" s="5" t="s">
        <v>299</v>
      </c>
      <c r="B26" s="9" t="s">
        <v>17</v>
      </c>
      <c r="C26" s="8">
        <v>21907834</v>
      </c>
      <c r="D26" s="8">
        <v>14073849</v>
      </c>
      <c r="E26" s="11">
        <f t="shared" si="0"/>
        <v>64.241170532878783</v>
      </c>
    </row>
    <row r="27" spans="1:5" ht="94.5">
      <c r="A27" s="5" t="s">
        <v>300</v>
      </c>
      <c r="B27" s="7" t="s">
        <v>18</v>
      </c>
      <c r="C27" s="8">
        <v>1818182</v>
      </c>
      <c r="D27" s="8">
        <v>582143.57999999996</v>
      </c>
      <c r="E27" s="11">
        <f t="shared" si="0"/>
        <v>32.017893698210628</v>
      </c>
    </row>
    <row r="28" spans="1:5" ht="110.25">
      <c r="A28" s="5" t="s">
        <v>301</v>
      </c>
      <c r="B28" s="7" t="s">
        <v>19</v>
      </c>
      <c r="C28" s="8">
        <v>115269700</v>
      </c>
      <c r="D28" s="8">
        <v>65962625.119999997</v>
      </c>
      <c r="E28" s="11">
        <f t="shared" si="0"/>
        <v>57.224600324282967</v>
      </c>
    </row>
    <row r="29" spans="1:5" ht="110.25">
      <c r="A29" s="5" t="s">
        <v>302</v>
      </c>
      <c r="B29" s="7" t="s">
        <v>20</v>
      </c>
      <c r="C29" s="8">
        <v>547552200</v>
      </c>
      <c r="D29" s="8">
        <v>314487943.62</v>
      </c>
      <c r="E29" s="11">
        <f t="shared" si="0"/>
        <v>57.435244278079786</v>
      </c>
    </row>
    <row r="30" spans="1:5" ht="78.75">
      <c r="A30" s="5" t="s">
        <v>303</v>
      </c>
      <c r="B30" s="7" t="s">
        <v>21</v>
      </c>
      <c r="C30" s="8">
        <v>31198900</v>
      </c>
      <c r="D30" s="8">
        <v>4100153</v>
      </c>
      <c r="E30" s="11">
        <f t="shared" si="0"/>
        <v>13.141979364657088</v>
      </c>
    </row>
    <row r="31" spans="1:5" ht="63">
      <c r="A31" s="5" t="s">
        <v>304</v>
      </c>
      <c r="B31" s="9" t="s">
        <v>22</v>
      </c>
      <c r="C31" s="8">
        <v>9568700</v>
      </c>
      <c r="D31" s="8">
        <v>0</v>
      </c>
      <c r="E31" s="11">
        <f t="shared" si="0"/>
        <v>0</v>
      </c>
    </row>
    <row r="32" spans="1:5" ht="47.25">
      <c r="A32" s="5" t="s">
        <v>305</v>
      </c>
      <c r="B32" s="9" t="s">
        <v>23</v>
      </c>
      <c r="C32" s="8">
        <v>250000</v>
      </c>
      <c r="D32" s="8">
        <v>65200</v>
      </c>
      <c r="E32" s="11">
        <f t="shared" si="0"/>
        <v>26.08</v>
      </c>
    </row>
    <row r="33" spans="1:5" ht="47.25">
      <c r="A33" s="5" t="s">
        <v>306</v>
      </c>
      <c r="B33" s="9" t="s">
        <v>24</v>
      </c>
      <c r="C33" s="8">
        <v>365005092.63999999</v>
      </c>
      <c r="D33" s="8">
        <v>176193020</v>
      </c>
      <c r="E33" s="11">
        <f t="shared" si="0"/>
        <v>48.271386770424321</v>
      </c>
    </row>
    <row r="34" spans="1:5" ht="47.25">
      <c r="A34" s="5" t="s">
        <v>307</v>
      </c>
      <c r="B34" s="9" t="s">
        <v>25</v>
      </c>
      <c r="C34" s="8">
        <v>1398004</v>
      </c>
      <c r="D34" s="8">
        <v>0</v>
      </c>
      <c r="E34" s="11">
        <f t="shared" si="0"/>
        <v>0</v>
      </c>
    </row>
    <row r="35" spans="1:5" ht="78.75">
      <c r="A35" s="5" t="s">
        <v>308</v>
      </c>
      <c r="B35" s="7" t="s">
        <v>26</v>
      </c>
      <c r="C35" s="8">
        <v>600477.5</v>
      </c>
      <c r="D35" s="8">
        <v>225077.39</v>
      </c>
      <c r="E35" s="11">
        <f t="shared" si="0"/>
        <v>37.483068058336904</v>
      </c>
    </row>
    <row r="36" spans="1:5" ht="63">
      <c r="A36" s="5" t="s">
        <v>309</v>
      </c>
      <c r="B36" s="9" t="s">
        <v>27</v>
      </c>
      <c r="C36" s="8">
        <v>10256070</v>
      </c>
      <c r="D36" s="8">
        <v>3502294.92</v>
      </c>
      <c r="E36" s="11">
        <f t="shared" si="0"/>
        <v>34.148508346764402</v>
      </c>
    </row>
    <row r="37" spans="1:5" ht="47.25">
      <c r="A37" s="5" t="s">
        <v>310</v>
      </c>
      <c r="B37" s="9" t="s">
        <v>28</v>
      </c>
      <c r="C37" s="8">
        <v>9851400</v>
      </c>
      <c r="D37" s="8">
        <v>0</v>
      </c>
      <c r="E37" s="11">
        <f t="shared" si="0"/>
        <v>0</v>
      </c>
    </row>
    <row r="38" spans="1:5" ht="78.75">
      <c r="A38" s="5" t="s">
        <v>311</v>
      </c>
      <c r="B38" s="7" t="s">
        <v>29</v>
      </c>
      <c r="C38" s="8">
        <v>600000</v>
      </c>
      <c r="D38" s="8">
        <v>0</v>
      </c>
      <c r="E38" s="11">
        <f t="shared" si="0"/>
        <v>0</v>
      </c>
    </row>
    <row r="39" spans="1:5" ht="63">
      <c r="A39" s="5" t="s">
        <v>312</v>
      </c>
      <c r="B39" s="7" t="s">
        <v>30</v>
      </c>
      <c r="C39" s="8">
        <v>740000</v>
      </c>
      <c r="D39" s="8">
        <v>740000</v>
      </c>
      <c r="E39" s="11">
        <f t="shared" si="0"/>
        <v>100</v>
      </c>
    </row>
    <row r="40" spans="1:5" ht="78.75">
      <c r="A40" s="5" t="s">
        <v>313</v>
      </c>
      <c r="B40" s="7" t="s">
        <v>31</v>
      </c>
      <c r="C40" s="8">
        <v>450000</v>
      </c>
      <c r="D40" s="8">
        <v>0</v>
      </c>
      <c r="E40" s="11">
        <f t="shared" si="0"/>
        <v>0</v>
      </c>
    </row>
    <row r="41" spans="1:5" ht="63">
      <c r="A41" s="5" t="s">
        <v>314</v>
      </c>
      <c r="B41" s="9" t="s">
        <v>32</v>
      </c>
      <c r="C41" s="8">
        <v>593333</v>
      </c>
      <c r="D41" s="8">
        <v>0</v>
      </c>
      <c r="E41" s="11">
        <f t="shared" si="0"/>
        <v>0</v>
      </c>
    </row>
    <row r="42" spans="1:5" ht="78.75">
      <c r="A42" s="5" t="s">
        <v>315</v>
      </c>
      <c r="B42" s="7" t="s">
        <v>33</v>
      </c>
      <c r="C42" s="8">
        <v>2262539</v>
      </c>
      <c r="D42" s="8">
        <v>0</v>
      </c>
      <c r="E42" s="11">
        <f t="shared" si="0"/>
        <v>0</v>
      </c>
    </row>
    <row r="43" spans="1:5" ht="47.25">
      <c r="A43" s="5" t="s">
        <v>316</v>
      </c>
      <c r="B43" s="9" t="s">
        <v>34</v>
      </c>
      <c r="C43" s="8">
        <v>7451930</v>
      </c>
      <c r="D43" s="8">
        <v>0</v>
      </c>
      <c r="E43" s="11">
        <f t="shared" si="0"/>
        <v>0</v>
      </c>
    </row>
    <row r="44" spans="1:5" ht="63">
      <c r="A44" s="5" t="s">
        <v>317</v>
      </c>
      <c r="B44" s="7" t="s">
        <v>35</v>
      </c>
      <c r="C44" s="8">
        <v>7960000</v>
      </c>
      <c r="D44" s="8">
        <v>0</v>
      </c>
      <c r="E44" s="11">
        <f t="shared" si="0"/>
        <v>0</v>
      </c>
    </row>
    <row r="45" spans="1:5" ht="110.25">
      <c r="A45" s="5" t="s">
        <v>318</v>
      </c>
      <c r="B45" s="7" t="s">
        <v>36</v>
      </c>
      <c r="C45" s="8">
        <v>46403300</v>
      </c>
      <c r="D45" s="8">
        <v>46403300</v>
      </c>
      <c r="E45" s="11">
        <f t="shared" si="0"/>
        <v>100</v>
      </c>
    </row>
    <row r="46" spans="1:5" ht="94.5">
      <c r="A46" s="5" t="s">
        <v>319</v>
      </c>
      <c r="B46" s="7" t="s">
        <v>37</v>
      </c>
      <c r="C46" s="8">
        <v>51092212.719999999</v>
      </c>
      <c r="D46" s="8">
        <v>25705405.390000001</v>
      </c>
      <c r="E46" s="11">
        <f t="shared" si="0"/>
        <v>50.311787298923626</v>
      </c>
    </row>
    <row r="47" spans="1:5" ht="94.5">
      <c r="A47" s="5" t="s">
        <v>320</v>
      </c>
      <c r="B47" s="7" t="s">
        <v>38</v>
      </c>
      <c r="C47" s="8">
        <v>420500</v>
      </c>
      <c r="D47" s="8">
        <v>0</v>
      </c>
      <c r="E47" s="11">
        <f t="shared" si="0"/>
        <v>0</v>
      </c>
    </row>
    <row r="48" spans="1:5" ht="47.25">
      <c r="A48" s="5" t="s">
        <v>321</v>
      </c>
      <c r="B48" s="9" t="s">
        <v>39</v>
      </c>
      <c r="C48" s="8">
        <v>13012828.289999999</v>
      </c>
      <c r="D48" s="8">
        <v>0</v>
      </c>
      <c r="E48" s="11">
        <f t="shared" si="0"/>
        <v>0</v>
      </c>
    </row>
    <row r="49" spans="1:5" ht="63">
      <c r="A49" s="5" t="s">
        <v>322</v>
      </c>
      <c r="B49" s="9" t="s">
        <v>40</v>
      </c>
      <c r="C49" s="8">
        <v>2057837.84</v>
      </c>
      <c r="D49" s="8">
        <v>0</v>
      </c>
      <c r="E49" s="11">
        <f t="shared" si="0"/>
        <v>0</v>
      </c>
    </row>
    <row r="50" spans="1:5" ht="63">
      <c r="A50" s="5" t="s">
        <v>323</v>
      </c>
      <c r="B50" s="9" t="s">
        <v>41</v>
      </c>
      <c r="C50" s="8">
        <v>3407517.72</v>
      </c>
      <c r="D50" s="8">
        <v>0</v>
      </c>
      <c r="E50" s="11">
        <f t="shared" si="0"/>
        <v>0</v>
      </c>
    </row>
    <row r="51" spans="1:5" ht="63">
      <c r="A51" s="5" t="s">
        <v>324</v>
      </c>
      <c r="B51" s="9" t="s">
        <v>42</v>
      </c>
      <c r="C51" s="8">
        <v>8303031</v>
      </c>
      <c r="D51" s="8">
        <v>2174613.62</v>
      </c>
      <c r="E51" s="11">
        <f t="shared" si="0"/>
        <v>26.190599794219725</v>
      </c>
    </row>
    <row r="52" spans="1:5" ht="63">
      <c r="A52" s="5" t="s">
        <v>325</v>
      </c>
      <c r="B52" s="9" t="s">
        <v>43</v>
      </c>
      <c r="C52" s="8">
        <v>4565700</v>
      </c>
      <c r="D52" s="8">
        <v>4565700</v>
      </c>
      <c r="E52" s="11">
        <f t="shared" si="0"/>
        <v>100</v>
      </c>
    </row>
    <row r="53" spans="1:5" ht="63">
      <c r="A53" s="5" t="s">
        <v>326</v>
      </c>
      <c r="B53" s="7" t="s">
        <v>44</v>
      </c>
      <c r="C53" s="8">
        <v>19373774</v>
      </c>
      <c r="D53" s="8">
        <v>7404287.3200000003</v>
      </c>
      <c r="E53" s="11">
        <f t="shared" si="0"/>
        <v>38.218094832736256</v>
      </c>
    </row>
    <row r="54" spans="1:5" ht="47.25">
      <c r="A54" s="5" t="s">
        <v>327</v>
      </c>
      <c r="B54" s="9" t="s">
        <v>45</v>
      </c>
      <c r="C54" s="8">
        <v>863405</v>
      </c>
      <c r="D54" s="8">
        <v>0</v>
      </c>
      <c r="E54" s="11">
        <f t="shared" si="0"/>
        <v>0</v>
      </c>
    </row>
    <row r="55" spans="1:5" ht="78.75">
      <c r="A55" s="5" t="s">
        <v>328</v>
      </c>
      <c r="B55" s="7" t="s">
        <v>46</v>
      </c>
      <c r="C55" s="8">
        <v>9901919.1999999993</v>
      </c>
      <c r="D55" s="8">
        <v>0</v>
      </c>
      <c r="E55" s="11">
        <f t="shared" si="0"/>
        <v>0</v>
      </c>
    </row>
    <row r="56" spans="1:5" ht="94.5">
      <c r="A56" s="5" t="s">
        <v>329</v>
      </c>
      <c r="B56" s="7" t="s">
        <v>47</v>
      </c>
      <c r="C56" s="8">
        <v>4435151.5199999996</v>
      </c>
      <c r="D56" s="8">
        <v>2964501.96</v>
      </c>
      <c r="E56" s="11">
        <f t="shared" si="0"/>
        <v>66.841052591592188</v>
      </c>
    </row>
    <row r="57" spans="1:5" ht="63">
      <c r="A57" s="5" t="s">
        <v>330</v>
      </c>
      <c r="B57" s="7" t="s">
        <v>48</v>
      </c>
      <c r="C57" s="8">
        <v>6709434</v>
      </c>
      <c r="D57" s="8">
        <v>4095119</v>
      </c>
      <c r="E57" s="11">
        <f t="shared" si="0"/>
        <v>61.035237845696074</v>
      </c>
    </row>
    <row r="58" spans="1:5" ht="31.5">
      <c r="A58" s="5" t="s">
        <v>200</v>
      </c>
      <c r="B58" s="7" t="s">
        <v>201</v>
      </c>
      <c r="C58" s="8">
        <f>SUM(C59:C65)</f>
        <v>107581434.10000001</v>
      </c>
      <c r="D58" s="8">
        <f>SUM(D59:D65)</f>
        <v>72139544.659999996</v>
      </c>
      <c r="E58" s="11">
        <f t="shared" si="0"/>
        <v>67.055756658666809</v>
      </c>
    </row>
    <row r="59" spans="1:5" ht="63">
      <c r="A59" s="5" t="s">
        <v>331</v>
      </c>
      <c r="B59" s="9" t="s">
        <v>49</v>
      </c>
      <c r="C59" s="8">
        <v>2819491</v>
      </c>
      <c r="D59" s="8">
        <v>1491797</v>
      </c>
      <c r="E59" s="11">
        <f t="shared" si="0"/>
        <v>52.910152931858974</v>
      </c>
    </row>
    <row r="60" spans="1:5" ht="78.75">
      <c r="A60" s="5" t="s">
        <v>332</v>
      </c>
      <c r="B60" s="7" t="s">
        <v>50</v>
      </c>
      <c r="C60" s="8">
        <v>10077400</v>
      </c>
      <c r="D60" s="8">
        <v>4049248.67</v>
      </c>
      <c r="E60" s="11">
        <f t="shared" si="0"/>
        <v>40.181482029094809</v>
      </c>
    </row>
    <row r="61" spans="1:5" ht="78.75">
      <c r="A61" s="5" t="s">
        <v>333</v>
      </c>
      <c r="B61" s="7" t="s">
        <v>51</v>
      </c>
      <c r="C61" s="8">
        <v>33173831.620000001</v>
      </c>
      <c r="D61" s="8">
        <v>32822025.829999998</v>
      </c>
      <c r="E61" s="11">
        <f t="shared" si="0"/>
        <v>98.939508121853791</v>
      </c>
    </row>
    <row r="62" spans="1:5" ht="126">
      <c r="A62" s="5" t="s">
        <v>334</v>
      </c>
      <c r="B62" s="7" t="s">
        <v>52</v>
      </c>
      <c r="C62" s="8">
        <v>326000</v>
      </c>
      <c r="D62" s="8">
        <v>112986.04</v>
      </c>
      <c r="E62" s="11">
        <f t="shared" si="0"/>
        <v>34.658294478527608</v>
      </c>
    </row>
    <row r="63" spans="1:5" ht="63">
      <c r="A63" s="5" t="s">
        <v>335</v>
      </c>
      <c r="B63" s="7" t="s">
        <v>53</v>
      </c>
      <c r="C63" s="8">
        <v>9028800</v>
      </c>
      <c r="D63" s="8">
        <v>3745212.74</v>
      </c>
      <c r="E63" s="11">
        <f t="shared" si="0"/>
        <v>41.48073653198653</v>
      </c>
    </row>
    <row r="64" spans="1:5" ht="63">
      <c r="A64" s="5" t="s">
        <v>336</v>
      </c>
      <c r="B64" s="9" t="s">
        <v>54</v>
      </c>
      <c r="C64" s="8">
        <v>40092700</v>
      </c>
      <c r="D64" s="8">
        <v>17855062.899999999</v>
      </c>
      <c r="E64" s="11">
        <f t="shared" si="0"/>
        <v>44.534448665218349</v>
      </c>
    </row>
    <row r="65" spans="1:5" ht="94.5">
      <c r="A65" s="5" t="s">
        <v>337</v>
      </c>
      <c r="B65" s="7" t="s">
        <v>55</v>
      </c>
      <c r="C65" s="8">
        <v>12063211.48</v>
      </c>
      <c r="D65" s="8">
        <v>12063211.48</v>
      </c>
      <c r="E65" s="11">
        <f t="shared" si="0"/>
        <v>100</v>
      </c>
    </row>
    <row r="66" spans="1:5" ht="15.75">
      <c r="A66" s="5" t="s">
        <v>202</v>
      </c>
      <c r="B66" s="7" t="s">
        <v>204</v>
      </c>
      <c r="C66" s="8">
        <f>C67+C73+C94+C98</f>
        <v>266051762</v>
      </c>
      <c r="D66" s="8">
        <f>D67+D73+D94+D98</f>
        <v>128190460.25</v>
      </c>
      <c r="E66" s="11">
        <f t="shared" si="0"/>
        <v>48.182526319821932</v>
      </c>
    </row>
    <row r="67" spans="1:5" ht="15.75">
      <c r="A67" s="5" t="s">
        <v>203</v>
      </c>
      <c r="B67" s="7" t="s">
        <v>205</v>
      </c>
      <c r="C67" s="8">
        <f>SUM(C68:C72)</f>
        <v>41537364</v>
      </c>
      <c r="D67" s="8">
        <f>SUM(D68:D72)</f>
        <v>21682362.490000002</v>
      </c>
      <c r="E67" s="11">
        <f t="shared" si="0"/>
        <v>52.199659299516455</v>
      </c>
    </row>
    <row r="68" spans="1:5" ht="47.25">
      <c r="A68" s="5" t="s">
        <v>338</v>
      </c>
      <c r="B68" s="9" t="s">
        <v>56</v>
      </c>
      <c r="C68" s="8">
        <v>2318187</v>
      </c>
      <c r="D68" s="8">
        <v>1523627.83</v>
      </c>
      <c r="E68" s="11">
        <f t="shared" si="0"/>
        <v>65.724975163781011</v>
      </c>
    </row>
    <row r="69" spans="1:5" ht="63">
      <c r="A69" s="5" t="s">
        <v>339</v>
      </c>
      <c r="B69" s="9" t="s">
        <v>57</v>
      </c>
      <c r="C69" s="8">
        <v>35615000</v>
      </c>
      <c r="D69" s="8">
        <v>17926110.809999999</v>
      </c>
      <c r="E69" s="11">
        <f t="shared" si="0"/>
        <v>50.333036108381293</v>
      </c>
    </row>
    <row r="70" spans="1:5" ht="63">
      <c r="A70" s="5" t="s">
        <v>340</v>
      </c>
      <c r="B70" s="7" t="s">
        <v>58</v>
      </c>
      <c r="C70" s="8">
        <v>2821410</v>
      </c>
      <c r="D70" s="8">
        <v>1449856.85</v>
      </c>
      <c r="E70" s="11">
        <f t="shared" si="0"/>
        <v>51.387669640357124</v>
      </c>
    </row>
    <row r="71" spans="1:5" ht="63">
      <c r="A71" s="5" t="s">
        <v>341</v>
      </c>
      <c r="B71" s="9" t="s">
        <v>59</v>
      </c>
      <c r="C71" s="8">
        <v>292500</v>
      </c>
      <c r="D71" s="8">
        <v>292500</v>
      </c>
      <c r="E71" s="11">
        <f t="shared" si="0"/>
        <v>100</v>
      </c>
    </row>
    <row r="72" spans="1:5" ht="47.25">
      <c r="A72" s="5" t="s">
        <v>342</v>
      </c>
      <c r="B72" s="9" t="s">
        <v>60</v>
      </c>
      <c r="C72" s="8">
        <v>490267</v>
      </c>
      <c r="D72" s="8">
        <v>490267</v>
      </c>
      <c r="E72" s="11">
        <f t="shared" ref="E72:E135" si="1">D72*100/C72</f>
        <v>100</v>
      </c>
    </row>
    <row r="73" spans="1:5" ht="15.75">
      <c r="A73" s="5" t="s">
        <v>206</v>
      </c>
      <c r="B73" s="9" t="s">
        <v>207</v>
      </c>
      <c r="C73" s="8">
        <f>SUM(C74:C93)</f>
        <v>160453492</v>
      </c>
      <c r="D73" s="8">
        <f>SUM(D74:D93)</f>
        <v>76656046.069999993</v>
      </c>
      <c r="E73" s="11">
        <f t="shared" si="1"/>
        <v>47.77461999393568</v>
      </c>
    </row>
    <row r="74" spans="1:5" ht="47.25">
      <c r="A74" s="5" t="s">
        <v>343</v>
      </c>
      <c r="B74" s="9" t="s">
        <v>61</v>
      </c>
      <c r="C74" s="8">
        <v>8261829</v>
      </c>
      <c r="D74" s="8">
        <v>5175828.38</v>
      </c>
      <c r="E74" s="11">
        <f t="shared" si="1"/>
        <v>62.647488588785848</v>
      </c>
    </row>
    <row r="75" spans="1:5" ht="47.25">
      <c r="A75" s="5" t="s">
        <v>344</v>
      </c>
      <c r="B75" s="9" t="s">
        <v>62</v>
      </c>
      <c r="C75" s="8">
        <v>2465200</v>
      </c>
      <c r="D75" s="8">
        <v>1878441.5</v>
      </c>
      <c r="E75" s="11">
        <f t="shared" si="1"/>
        <v>76.198340905403214</v>
      </c>
    </row>
    <row r="76" spans="1:5" ht="47.25">
      <c r="A76" s="5" t="s">
        <v>345</v>
      </c>
      <c r="B76" s="9" t="s">
        <v>63</v>
      </c>
      <c r="C76" s="8">
        <v>35162921.979999997</v>
      </c>
      <c r="D76" s="8">
        <v>17304666.52</v>
      </c>
      <c r="E76" s="11">
        <f t="shared" si="1"/>
        <v>49.212822898627614</v>
      </c>
    </row>
    <row r="77" spans="1:5" ht="63">
      <c r="A77" s="5" t="s">
        <v>346</v>
      </c>
      <c r="B77" s="7" t="s">
        <v>64</v>
      </c>
      <c r="C77" s="8">
        <v>16313441</v>
      </c>
      <c r="D77" s="8">
        <v>7970025.7599999998</v>
      </c>
      <c r="E77" s="11">
        <f t="shared" si="1"/>
        <v>48.855577189386345</v>
      </c>
    </row>
    <row r="78" spans="1:5" ht="63">
      <c r="A78" s="5" t="s">
        <v>347</v>
      </c>
      <c r="B78" s="7" t="s">
        <v>65</v>
      </c>
      <c r="C78" s="8">
        <v>3701700</v>
      </c>
      <c r="D78" s="8">
        <v>2135337.63</v>
      </c>
      <c r="E78" s="11">
        <f t="shared" si="1"/>
        <v>57.685323770159656</v>
      </c>
    </row>
    <row r="79" spans="1:5" ht="78.75">
      <c r="A79" s="5" t="s">
        <v>348</v>
      </c>
      <c r="B79" s="7" t="s">
        <v>66</v>
      </c>
      <c r="C79" s="8">
        <v>7520000</v>
      </c>
      <c r="D79" s="8">
        <v>3104903.22</v>
      </c>
      <c r="E79" s="11">
        <f t="shared" si="1"/>
        <v>41.288606648936167</v>
      </c>
    </row>
    <row r="80" spans="1:5" ht="63">
      <c r="A80" s="5" t="s">
        <v>349</v>
      </c>
      <c r="B80" s="7" t="s">
        <v>67</v>
      </c>
      <c r="C80" s="8">
        <v>12270700</v>
      </c>
      <c r="D80" s="8">
        <v>5904593.0300000003</v>
      </c>
      <c r="E80" s="11">
        <f t="shared" si="1"/>
        <v>48.1194473827899</v>
      </c>
    </row>
    <row r="81" spans="1:5" ht="63">
      <c r="A81" s="5" t="s">
        <v>350</v>
      </c>
      <c r="B81" s="7" t="s">
        <v>68</v>
      </c>
      <c r="C81" s="8">
        <v>14000000</v>
      </c>
      <c r="D81" s="8">
        <v>7465651.6399999997</v>
      </c>
      <c r="E81" s="11">
        <f t="shared" si="1"/>
        <v>53.326083142857144</v>
      </c>
    </row>
    <row r="82" spans="1:5" ht="63">
      <c r="A82" s="5" t="s">
        <v>351</v>
      </c>
      <c r="B82" s="7" t="s">
        <v>69</v>
      </c>
      <c r="C82" s="8">
        <v>15767400</v>
      </c>
      <c r="D82" s="8">
        <v>7019004.7699999996</v>
      </c>
      <c r="E82" s="11">
        <f t="shared" si="1"/>
        <v>44.515930147012192</v>
      </c>
    </row>
    <row r="83" spans="1:5" ht="63">
      <c r="A83" s="5" t="s">
        <v>352</v>
      </c>
      <c r="B83" s="7" t="s">
        <v>70</v>
      </c>
      <c r="C83" s="8">
        <v>3547900</v>
      </c>
      <c r="D83" s="8">
        <v>1645305.18</v>
      </c>
      <c r="E83" s="11">
        <f t="shared" si="1"/>
        <v>46.374057329687986</v>
      </c>
    </row>
    <row r="84" spans="1:5" ht="63">
      <c r="A84" s="5" t="s">
        <v>353</v>
      </c>
      <c r="B84" s="7" t="s">
        <v>71</v>
      </c>
      <c r="C84" s="8">
        <v>2622700</v>
      </c>
      <c r="D84" s="8">
        <v>1227458.01</v>
      </c>
      <c r="E84" s="11">
        <f t="shared" si="1"/>
        <v>46.801312006710639</v>
      </c>
    </row>
    <row r="85" spans="1:5" ht="63">
      <c r="A85" s="5" t="s">
        <v>354</v>
      </c>
      <c r="B85" s="7" t="s">
        <v>72</v>
      </c>
      <c r="C85" s="8">
        <v>1686200</v>
      </c>
      <c r="D85" s="8">
        <v>802690.01</v>
      </c>
      <c r="E85" s="11">
        <f t="shared" si="1"/>
        <v>47.603487723876171</v>
      </c>
    </row>
    <row r="86" spans="1:5" ht="63">
      <c r="A86" s="5" t="s">
        <v>355</v>
      </c>
      <c r="B86" s="7" t="s">
        <v>73</v>
      </c>
      <c r="C86" s="8">
        <v>16100000</v>
      </c>
      <c r="D86" s="8">
        <v>8164492.4500000002</v>
      </c>
      <c r="E86" s="11">
        <f t="shared" si="1"/>
        <v>50.711133229813662</v>
      </c>
    </row>
    <row r="87" spans="1:5" ht="78.75">
      <c r="A87" s="5" t="s">
        <v>356</v>
      </c>
      <c r="B87" s="7" t="s">
        <v>74</v>
      </c>
      <c r="C87" s="8">
        <v>14227300</v>
      </c>
      <c r="D87" s="8">
        <v>5953135.6200000001</v>
      </c>
      <c r="E87" s="11">
        <f t="shared" si="1"/>
        <v>41.843045553267309</v>
      </c>
    </row>
    <row r="88" spans="1:5" ht="63">
      <c r="A88" s="5" t="s">
        <v>357</v>
      </c>
      <c r="B88" s="7" t="s">
        <v>75</v>
      </c>
      <c r="C88" s="8">
        <v>2278700</v>
      </c>
      <c r="D88" s="8">
        <v>904512.33</v>
      </c>
      <c r="E88" s="11">
        <f t="shared" si="1"/>
        <v>39.694226093825428</v>
      </c>
    </row>
    <row r="89" spans="1:5" ht="63">
      <c r="A89" s="5" t="s">
        <v>358</v>
      </c>
      <c r="B89" s="9" t="s">
        <v>76</v>
      </c>
      <c r="C89" s="8">
        <v>25000</v>
      </c>
      <c r="D89" s="8">
        <v>0</v>
      </c>
      <c r="E89" s="11">
        <f t="shared" si="1"/>
        <v>0</v>
      </c>
    </row>
    <row r="90" spans="1:5" ht="63">
      <c r="A90" s="5" t="s">
        <v>359</v>
      </c>
      <c r="B90" s="9" t="s">
        <v>77</v>
      </c>
      <c r="C90" s="8">
        <v>0.02</v>
      </c>
      <c r="D90" s="8">
        <v>0.02</v>
      </c>
      <c r="E90" s="11">
        <f t="shared" si="1"/>
        <v>100</v>
      </c>
    </row>
    <row r="91" spans="1:5" ht="47.25">
      <c r="A91" s="5" t="s">
        <v>360</v>
      </c>
      <c r="B91" s="9" t="s">
        <v>78</v>
      </c>
      <c r="C91" s="8">
        <v>2500000</v>
      </c>
      <c r="D91" s="8">
        <v>0</v>
      </c>
      <c r="E91" s="11">
        <f t="shared" si="1"/>
        <v>0</v>
      </c>
    </row>
    <row r="92" spans="1:5" ht="78.75">
      <c r="A92" s="5" t="s">
        <v>361</v>
      </c>
      <c r="B92" s="7" t="s">
        <v>79</v>
      </c>
      <c r="C92" s="8">
        <v>1102500</v>
      </c>
      <c r="D92" s="8">
        <v>0</v>
      </c>
      <c r="E92" s="11">
        <f t="shared" si="1"/>
        <v>0</v>
      </c>
    </row>
    <row r="93" spans="1:5" ht="63">
      <c r="A93" s="5" t="s">
        <v>362</v>
      </c>
      <c r="B93" s="7" t="s">
        <v>80</v>
      </c>
      <c r="C93" s="8">
        <v>900000</v>
      </c>
      <c r="D93" s="8">
        <v>0</v>
      </c>
      <c r="E93" s="11">
        <f t="shared" si="1"/>
        <v>0</v>
      </c>
    </row>
    <row r="94" spans="1:5" ht="31.5">
      <c r="A94" s="5" t="s">
        <v>208</v>
      </c>
      <c r="B94" s="7" t="s">
        <v>209</v>
      </c>
      <c r="C94" s="8">
        <f>SUM(C95:C97)</f>
        <v>55526522</v>
      </c>
      <c r="D94" s="8">
        <f>SUM(D95:D97)</f>
        <v>28375139.620000001</v>
      </c>
      <c r="E94" s="11">
        <f t="shared" si="1"/>
        <v>51.101957403346816</v>
      </c>
    </row>
    <row r="95" spans="1:5" ht="63">
      <c r="A95" s="5" t="s">
        <v>363</v>
      </c>
      <c r="B95" s="9" t="s">
        <v>81</v>
      </c>
      <c r="C95" s="8">
        <v>2354192</v>
      </c>
      <c r="D95" s="8">
        <v>1487542</v>
      </c>
      <c r="E95" s="11">
        <f t="shared" si="1"/>
        <v>63.186944820133618</v>
      </c>
    </row>
    <row r="96" spans="1:5" ht="63">
      <c r="A96" s="5" t="s">
        <v>364</v>
      </c>
      <c r="B96" s="7" t="s">
        <v>82</v>
      </c>
      <c r="C96" s="8">
        <v>10321620</v>
      </c>
      <c r="D96" s="8">
        <v>4729080.1399999997</v>
      </c>
      <c r="E96" s="11">
        <f t="shared" si="1"/>
        <v>45.817227722004873</v>
      </c>
    </row>
    <row r="97" spans="1:5" ht="63">
      <c r="A97" s="5" t="s">
        <v>365</v>
      </c>
      <c r="B97" s="9" t="s">
        <v>83</v>
      </c>
      <c r="C97" s="8">
        <v>42850710</v>
      </c>
      <c r="D97" s="8">
        <v>22158517.48</v>
      </c>
      <c r="E97" s="11">
        <f t="shared" si="1"/>
        <v>51.710969269820737</v>
      </c>
    </row>
    <row r="98" spans="1:5" ht="15.75">
      <c r="A98" s="5" t="s">
        <v>210</v>
      </c>
      <c r="B98" s="9" t="s">
        <v>211</v>
      </c>
      <c r="C98" s="8">
        <f>SUM(C99:C102)</f>
        <v>8534384</v>
      </c>
      <c r="D98" s="8">
        <f>SUM(D99:D102)</f>
        <v>1476912.0699999998</v>
      </c>
      <c r="E98" s="11">
        <f t="shared" si="1"/>
        <v>17.305432588924987</v>
      </c>
    </row>
    <row r="99" spans="1:5" ht="47.25">
      <c r="A99" s="5" t="s">
        <v>366</v>
      </c>
      <c r="B99" s="9" t="s">
        <v>84</v>
      </c>
      <c r="C99" s="8">
        <v>193874</v>
      </c>
      <c r="D99" s="8">
        <v>118503.43</v>
      </c>
      <c r="E99" s="11">
        <f t="shared" si="1"/>
        <v>61.123941322714749</v>
      </c>
    </row>
    <row r="100" spans="1:5" ht="47.25">
      <c r="A100" s="5" t="s">
        <v>367</v>
      </c>
      <c r="B100" s="9" t="s">
        <v>85</v>
      </c>
      <c r="C100" s="8">
        <v>132100</v>
      </c>
      <c r="D100" s="8">
        <v>0</v>
      </c>
      <c r="E100" s="11">
        <f t="shared" si="1"/>
        <v>0</v>
      </c>
    </row>
    <row r="101" spans="1:5" ht="47.25">
      <c r="A101" s="5" t="s">
        <v>368</v>
      </c>
      <c r="B101" s="9" t="s">
        <v>86</v>
      </c>
      <c r="C101" s="8">
        <v>2995400</v>
      </c>
      <c r="D101" s="8">
        <v>1358408.64</v>
      </c>
      <c r="E101" s="11">
        <f t="shared" si="1"/>
        <v>45.349824397409364</v>
      </c>
    </row>
    <row r="102" spans="1:5" ht="47.25">
      <c r="A102" s="5" t="s">
        <v>369</v>
      </c>
      <c r="B102" s="9" t="s">
        <v>87</v>
      </c>
      <c r="C102" s="8">
        <v>5213010</v>
      </c>
      <c r="D102" s="8">
        <v>0</v>
      </c>
      <c r="E102" s="11">
        <f t="shared" si="1"/>
        <v>0</v>
      </c>
    </row>
    <row r="103" spans="1:5" ht="15.75">
      <c r="A103" s="5" t="s">
        <v>212</v>
      </c>
      <c r="B103" s="9" t="s">
        <v>214</v>
      </c>
      <c r="C103" s="8">
        <f>C104+C111</f>
        <v>6758364</v>
      </c>
      <c r="D103" s="8">
        <f>D104+D111</f>
        <v>3782461</v>
      </c>
      <c r="E103" s="11">
        <f t="shared" si="1"/>
        <v>55.967109791659638</v>
      </c>
    </row>
    <row r="104" spans="1:5" ht="31.5">
      <c r="A104" s="5" t="s">
        <v>213</v>
      </c>
      <c r="B104" s="9" t="s">
        <v>215</v>
      </c>
      <c r="C104" s="8">
        <f>SUM(C105:C110)</f>
        <v>6698364</v>
      </c>
      <c r="D104" s="8">
        <f>SUM(D105:D110)</f>
        <v>3782461</v>
      </c>
      <c r="E104" s="11">
        <f t="shared" si="1"/>
        <v>56.4684302017627</v>
      </c>
    </row>
    <row r="105" spans="1:5" ht="63">
      <c r="A105" s="5" t="s">
        <v>370</v>
      </c>
      <c r="B105" s="7" t="s">
        <v>88</v>
      </c>
      <c r="C105" s="8">
        <v>406200</v>
      </c>
      <c r="D105" s="8">
        <v>90260</v>
      </c>
      <c r="E105" s="11">
        <f t="shared" si="1"/>
        <v>22.220580994583948</v>
      </c>
    </row>
    <row r="106" spans="1:5" ht="47.25">
      <c r="A106" s="5" t="s">
        <v>371</v>
      </c>
      <c r="B106" s="9" t="s">
        <v>89</v>
      </c>
      <c r="C106" s="8">
        <v>121864</v>
      </c>
      <c r="D106" s="8">
        <v>67701</v>
      </c>
      <c r="E106" s="11">
        <f t="shared" si="1"/>
        <v>55.554552616030982</v>
      </c>
    </row>
    <row r="107" spans="1:5" ht="47.25">
      <c r="A107" s="5" t="s">
        <v>372</v>
      </c>
      <c r="B107" s="9" t="s">
        <v>90</v>
      </c>
      <c r="C107" s="8">
        <v>390000</v>
      </c>
      <c r="D107" s="8">
        <v>390000</v>
      </c>
      <c r="E107" s="11">
        <f t="shared" si="1"/>
        <v>100</v>
      </c>
    </row>
    <row r="108" spans="1:5" ht="47.25">
      <c r="A108" s="5" t="s">
        <v>373</v>
      </c>
      <c r="B108" s="9" t="s">
        <v>91</v>
      </c>
      <c r="C108" s="8">
        <v>3520900</v>
      </c>
      <c r="D108" s="8">
        <v>1757300</v>
      </c>
      <c r="E108" s="11">
        <f t="shared" si="1"/>
        <v>49.910534238404956</v>
      </c>
    </row>
    <row r="109" spans="1:5" ht="63">
      <c r="A109" s="5" t="s">
        <v>374</v>
      </c>
      <c r="B109" s="7" t="s">
        <v>92</v>
      </c>
      <c r="C109" s="8">
        <v>212200</v>
      </c>
      <c r="D109" s="8">
        <v>212200</v>
      </c>
      <c r="E109" s="11">
        <f t="shared" si="1"/>
        <v>100</v>
      </c>
    </row>
    <row r="110" spans="1:5" ht="47.25">
      <c r="A110" s="5" t="s">
        <v>375</v>
      </c>
      <c r="B110" s="9" t="s">
        <v>93</v>
      </c>
      <c r="C110" s="8">
        <v>2047200</v>
      </c>
      <c r="D110" s="8">
        <v>1265000</v>
      </c>
      <c r="E110" s="11">
        <f t="shared" si="1"/>
        <v>61.791715513872603</v>
      </c>
    </row>
    <row r="111" spans="1:5" ht="31.5">
      <c r="A111" s="5" t="s">
        <v>216</v>
      </c>
      <c r="B111" s="9" t="s">
        <v>217</v>
      </c>
      <c r="C111" s="8">
        <f>C112</f>
        <v>60000</v>
      </c>
      <c r="D111" s="8">
        <f>D112</f>
        <v>0</v>
      </c>
      <c r="E111" s="11">
        <f t="shared" si="1"/>
        <v>0</v>
      </c>
    </row>
    <row r="112" spans="1:5" ht="78.75">
      <c r="A112" s="5" t="s">
        <v>376</v>
      </c>
      <c r="B112" s="7" t="s">
        <v>94</v>
      </c>
      <c r="C112" s="8">
        <v>60000</v>
      </c>
      <c r="D112" s="8">
        <v>0</v>
      </c>
      <c r="E112" s="11">
        <f t="shared" si="1"/>
        <v>0</v>
      </c>
    </row>
    <row r="113" spans="1:5" ht="47.25">
      <c r="A113" s="5" t="s">
        <v>218</v>
      </c>
      <c r="B113" s="7" t="s">
        <v>220</v>
      </c>
      <c r="C113" s="8">
        <f>C114</f>
        <v>1184620.3799999999</v>
      </c>
      <c r="D113" s="8">
        <f>D114</f>
        <v>0</v>
      </c>
      <c r="E113" s="11">
        <f t="shared" si="1"/>
        <v>0</v>
      </c>
    </row>
    <row r="114" spans="1:5" ht="31.5">
      <c r="A114" s="5" t="s">
        <v>219</v>
      </c>
      <c r="B114" s="7" t="s">
        <v>221</v>
      </c>
      <c r="C114" s="8">
        <f>C115</f>
        <v>1184620.3799999999</v>
      </c>
      <c r="D114" s="8">
        <f>D115</f>
        <v>0</v>
      </c>
      <c r="E114" s="11">
        <f t="shared" si="1"/>
        <v>0</v>
      </c>
    </row>
    <row r="115" spans="1:5" ht="94.5">
      <c r="A115" s="5" t="s">
        <v>377</v>
      </c>
      <c r="B115" s="7" t="s">
        <v>95</v>
      </c>
      <c r="C115" s="8">
        <v>1184620.3799999999</v>
      </c>
      <c r="D115" s="8">
        <v>0</v>
      </c>
      <c r="E115" s="11">
        <f t="shared" si="1"/>
        <v>0</v>
      </c>
    </row>
    <row r="116" spans="1:5" ht="31.5">
      <c r="A116" s="5" t="s">
        <v>222</v>
      </c>
      <c r="B116" s="7" t="s">
        <v>224</v>
      </c>
      <c r="C116" s="8">
        <f>C117+C121</f>
        <v>207819202</v>
      </c>
      <c r="D116" s="8">
        <f>D117+D121</f>
        <v>94569618.49000001</v>
      </c>
      <c r="E116" s="11">
        <f t="shared" si="1"/>
        <v>45.505717267646901</v>
      </c>
    </row>
    <row r="117" spans="1:5" ht="47.25">
      <c r="A117" s="5" t="s">
        <v>223</v>
      </c>
      <c r="B117" s="7" t="s">
        <v>225</v>
      </c>
      <c r="C117" s="8">
        <f>SUM(C118:C120)</f>
        <v>154547730</v>
      </c>
      <c r="D117" s="8">
        <f>SUM(D118:D120)</f>
        <v>71125023</v>
      </c>
      <c r="E117" s="11">
        <f t="shared" si="1"/>
        <v>46.021396108503176</v>
      </c>
    </row>
    <row r="118" spans="1:5" ht="94.5">
      <c r="A118" s="5" t="s">
        <v>378</v>
      </c>
      <c r="B118" s="7" t="s">
        <v>96</v>
      </c>
      <c r="C118" s="8">
        <v>42488500</v>
      </c>
      <c r="D118" s="8">
        <v>21244200</v>
      </c>
      <c r="E118" s="11">
        <f t="shared" si="1"/>
        <v>49.999882321098653</v>
      </c>
    </row>
    <row r="119" spans="1:5" ht="94.5">
      <c r="A119" s="5" t="s">
        <v>379</v>
      </c>
      <c r="B119" s="7" t="s">
        <v>97</v>
      </c>
      <c r="C119" s="8">
        <v>5000000</v>
      </c>
      <c r="D119" s="8">
        <v>2499972</v>
      </c>
      <c r="E119" s="11">
        <f t="shared" si="1"/>
        <v>49.99944</v>
      </c>
    </row>
    <row r="120" spans="1:5" ht="78.75">
      <c r="A120" s="5" t="s">
        <v>380</v>
      </c>
      <c r="B120" s="7" t="s">
        <v>98</v>
      </c>
      <c r="C120" s="8">
        <v>107059230</v>
      </c>
      <c r="D120" s="8">
        <v>47380851</v>
      </c>
      <c r="E120" s="11">
        <f t="shared" si="1"/>
        <v>44.256670816705856</v>
      </c>
    </row>
    <row r="121" spans="1:5" ht="31.5">
      <c r="A121" s="5" t="s">
        <v>226</v>
      </c>
      <c r="B121" s="7" t="s">
        <v>227</v>
      </c>
      <c r="C121" s="8">
        <f>SUM(C122:C130)</f>
        <v>53271472</v>
      </c>
      <c r="D121" s="8">
        <f>SUM(D122:D130)</f>
        <v>23444595.490000002</v>
      </c>
      <c r="E121" s="11">
        <f t="shared" si="1"/>
        <v>44.009663352272298</v>
      </c>
    </row>
    <row r="122" spans="1:5" ht="63">
      <c r="A122" s="5" t="s">
        <v>381</v>
      </c>
      <c r="B122" s="9" t="s">
        <v>99</v>
      </c>
      <c r="C122" s="8">
        <v>2281149</v>
      </c>
      <c r="D122" s="8">
        <v>1222086.31</v>
      </c>
      <c r="E122" s="11">
        <f t="shared" si="1"/>
        <v>53.573278641596843</v>
      </c>
    </row>
    <row r="123" spans="1:5" ht="63">
      <c r="A123" s="5" t="s">
        <v>382</v>
      </c>
      <c r="B123" s="7" t="s">
        <v>100</v>
      </c>
      <c r="C123" s="8">
        <v>26675500</v>
      </c>
      <c r="D123" s="8">
        <v>12974518.560000001</v>
      </c>
      <c r="E123" s="11">
        <f t="shared" si="1"/>
        <v>48.638333152143353</v>
      </c>
    </row>
    <row r="124" spans="1:5" ht="63">
      <c r="A124" s="5" t="s">
        <v>383</v>
      </c>
      <c r="B124" s="9" t="s">
        <v>101</v>
      </c>
      <c r="C124" s="8">
        <v>19506070</v>
      </c>
      <c r="D124" s="8">
        <v>8357894.5499999998</v>
      </c>
      <c r="E124" s="11">
        <f t="shared" si="1"/>
        <v>42.847659984814982</v>
      </c>
    </row>
    <row r="125" spans="1:5" ht="63">
      <c r="A125" s="5" t="s">
        <v>384</v>
      </c>
      <c r="B125" s="7" t="s">
        <v>102</v>
      </c>
      <c r="C125" s="8">
        <v>754015</v>
      </c>
      <c r="D125" s="8">
        <v>184795</v>
      </c>
      <c r="E125" s="11">
        <f t="shared" si="1"/>
        <v>24.508133127325053</v>
      </c>
    </row>
    <row r="126" spans="1:5" ht="63">
      <c r="A126" s="5" t="s">
        <v>385</v>
      </c>
      <c r="B126" s="9" t="s">
        <v>103</v>
      </c>
      <c r="C126" s="8">
        <v>857700</v>
      </c>
      <c r="D126" s="8">
        <v>100669.47</v>
      </c>
      <c r="E126" s="11">
        <f t="shared" si="1"/>
        <v>11.737142357467645</v>
      </c>
    </row>
    <row r="127" spans="1:5" ht="63">
      <c r="A127" s="5" t="s">
        <v>386</v>
      </c>
      <c r="B127" s="7" t="s">
        <v>104</v>
      </c>
      <c r="C127" s="8">
        <v>684138</v>
      </c>
      <c r="D127" s="8">
        <v>185632.6</v>
      </c>
      <c r="E127" s="11">
        <f t="shared" si="1"/>
        <v>27.133794643770702</v>
      </c>
    </row>
    <row r="128" spans="1:5" ht="94.5">
      <c r="A128" s="5" t="s">
        <v>387</v>
      </c>
      <c r="B128" s="7" t="s">
        <v>105</v>
      </c>
      <c r="C128" s="8">
        <v>1001870</v>
      </c>
      <c r="D128" s="8">
        <v>0</v>
      </c>
      <c r="E128" s="11">
        <f t="shared" si="1"/>
        <v>0</v>
      </c>
    </row>
    <row r="129" spans="1:5" ht="63">
      <c r="A129" s="5" t="s">
        <v>388</v>
      </c>
      <c r="B129" s="7" t="s">
        <v>106</v>
      </c>
      <c r="C129" s="8">
        <v>757015</v>
      </c>
      <c r="D129" s="8">
        <v>240403</v>
      </c>
      <c r="E129" s="11">
        <f t="shared" si="1"/>
        <v>31.756702311050638</v>
      </c>
    </row>
    <row r="130" spans="1:5" ht="63">
      <c r="A130" s="5" t="s">
        <v>389</v>
      </c>
      <c r="B130" s="7" t="s">
        <v>107</v>
      </c>
      <c r="C130" s="8">
        <v>754015</v>
      </c>
      <c r="D130" s="8">
        <v>178596</v>
      </c>
      <c r="E130" s="11">
        <f t="shared" si="1"/>
        <v>23.686000941625831</v>
      </c>
    </row>
    <row r="131" spans="1:5" ht="31.5">
      <c r="A131" s="5" t="s">
        <v>228</v>
      </c>
      <c r="B131" s="7" t="s">
        <v>230</v>
      </c>
      <c r="C131" s="8">
        <f>C132</f>
        <v>79744331</v>
      </c>
      <c r="D131" s="8">
        <f>D132</f>
        <v>17752050.5</v>
      </c>
      <c r="E131" s="11">
        <f t="shared" si="1"/>
        <v>22.261206881276614</v>
      </c>
    </row>
    <row r="132" spans="1:5" ht="15.75">
      <c r="A132" s="5" t="s">
        <v>229</v>
      </c>
      <c r="B132" s="7" t="s">
        <v>231</v>
      </c>
      <c r="C132" s="8">
        <f>SUM(C133:C141)</f>
        <v>79744331</v>
      </c>
      <c r="D132" s="8">
        <f>SUM(D133:D141)</f>
        <v>17752050.5</v>
      </c>
      <c r="E132" s="11">
        <f t="shared" si="1"/>
        <v>22.261206881276614</v>
      </c>
    </row>
    <row r="133" spans="1:5" ht="63">
      <c r="A133" s="5" t="s">
        <v>390</v>
      </c>
      <c r="B133" s="7" t="s">
        <v>108</v>
      </c>
      <c r="C133" s="8">
        <v>2759500</v>
      </c>
      <c r="D133" s="8">
        <v>867430</v>
      </c>
      <c r="E133" s="11">
        <f t="shared" si="1"/>
        <v>31.43431781119768</v>
      </c>
    </row>
    <row r="134" spans="1:5" ht="63">
      <c r="A134" s="5" t="s">
        <v>391</v>
      </c>
      <c r="B134" s="9" t="s">
        <v>109</v>
      </c>
      <c r="C134" s="8">
        <v>1456829</v>
      </c>
      <c r="D134" s="8">
        <v>809349</v>
      </c>
      <c r="E134" s="11">
        <f t="shared" si="1"/>
        <v>55.555525047895124</v>
      </c>
    </row>
    <row r="135" spans="1:5" ht="47.25">
      <c r="A135" s="5" t="s">
        <v>392</v>
      </c>
      <c r="B135" s="9" t="s">
        <v>110</v>
      </c>
      <c r="C135" s="8">
        <v>2113400</v>
      </c>
      <c r="D135" s="8">
        <v>1533510</v>
      </c>
      <c r="E135" s="11">
        <f t="shared" si="1"/>
        <v>72.561275669537238</v>
      </c>
    </row>
    <row r="136" spans="1:5" ht="47.25">
      <c r="A136" s="5" t="s">
        <v>393</v>
      </c>
      <c r="B136" s="9" t="s">
        <v>111</v>
      </c>
      <c r="C136" s="8">
        <v>24230900</v>
      </c>
      <c r="D136" s="8">
        <v>14243881</v>
      </c>
      <c r="E136" s="11">
        <f t="shared" ref="E136:E199" si="2">D136*100/C136</f>
        <v>58.783953546917367</v>
      </c>
    </row>
    <row r="137" spans="1:5" ht="63">
      <c r="A137" s="5" t="s">
        <v>394</v>
      </c>
      <c r="B137" s="7" t="s">
        <v>112</v>
      </c>
      <c r="C137" s="8">
        <v>600000</v>
      </c>
      <c r="D137" s="8">
        <v>297880.5</v>
      </c>
      <c r="E137" s="11">
        <f t="shared" si="2"/>
        <v>49.646749999999997</v>
      </c>
    </row>
    <row r="138" spans="1:5" ht="63">
      <c r="A138" s="5" t="s">
        <v>395</v>
      </c>
      <c r="B138" s="7" t="s">
        <v>113</v>
      </c>
      <c r="C138" s="8">
        <v>2992602</v>
      </c>
      <c r="D138" s="8">
        <v>0</v>
      </c>
      <c r="E138" s="11">
        <f t="shared" si="2"/>
        <v>0</v>
      </c>
    </row>
    <row r="139" spans="1:5" ht="47.25">
      <c r="A139" s="5" t="s">
        <v>396</v>
      </c>
      <c r="B139" s="9" t="s">
        <v>114</v>
      </c>
      <c r="C139" s="8">
        <v>40000000</v>
      </c>
      <c r="D139" s="8">
        <v>0</v>
      </c>
      <c r="E139" s="11">
        <f t="shared" si="2"/>
        <v>0</v>
      </c>
    </row>
    <row r="140" spans="1:5" ht="47.25">
      <c r="A140" s="5" t="s">
        <v>397</v>
      </c>
      <c r="B140" s="9" t="s">
        <v>115</v>
      </c>
      <c r="C140" s="8">
        <v>1591100</v>
      </c>
      <c r="D140" s="8">
        <v>0</v>
      </c>
      <c r="E140" s="11">
        <f t="shared" si="2"/>
        <v>0</v>
      </c>
    </row>
    <row r="141" spans="1:5" ht="47.25">
      <c r="A141" s="5" t="s">
        <v>398</v>
      </c>
      <c r="B141" s="9" t="s">
        <v>116</v>
      </c>
      <c r="C141" s="8">
        <v>4000000</v>
      </c>
      <c r="D141" s="8">
        <v>0</v>
      </c>
      <c r="E141" s="11">
        <f t="shared" si="2"/>
        <v>0</v>
      </c>
    </row>
    <row r="142" spans="1:5" ht="31.5">
      <c r="A142" s="5" t="s">
        <v>233</v>
      </c>
      <c r="B142" s="9" t="s">
        <v>232</v>
      </c>
      <c r="C142" s="8">
        <f>C143</f>
        <v>4346048</v>
      </c>
      <c r="D142" s="8">
        <f>D143</f>
        <v>0</v>
      </c>
      <c r="E142" s="11">
        <f t="shared" si="2"/>
        <v>0</v>
      </c>
    </row>
    <row r="143" spans="1:5" ht="15.75">
      <c r="A143" s="5" t="s">
        <v>234</v>
      </c>
      <c r="B143" s="9" t="s">
        <v>235</v>
      </c>
      <c r="C143" s="8">
        <f>SUM(C144:C147)</f>
        <v>4346048</v>
      </c>
      <c r="D143" s="8">
        <f>SUM(D144:D147)</f>
        <v>0</v>
      </c>
      <c r="E143" s="11">
        <f t="shared" si="2"/>
        <v>0</v>
      </c>
    </row>
    <row r="144" spans="1:5" ht="94.5">
      <c r="A144" s="5" t="s">
        <v>399</v>
      </c>
      <c r="B144" s="7" t="s">
        <v>117</v>
      </c>
      <c r="C144" s="8">
        <v>3000</v>
      </c>
      <c r="D144" s="8">
        <v>0</v>
      </c>
      <c r="E144" s="11">
        <f t="shared" si="2"/>
        <v>0</v>
      </c>
    </row>
    <row r="145" spans="1:5" ht="78.75">
      <c r="A145" s="5" t="s">
        <v>400</v>
      </c>
      <c r="B145" s="7" t="s">
        <v>118</v>
      </c>
      <c r="C145" s="8">
        <v>2377474</v>
      </c>
      <c r="D145" s="8">
        <v>0</v>
      </c>
      <c r="E145" s="11">
        <f t="shared" si="2"/>
        <v>0</v>
      </c>
    </row>
    <row r="146" spans="1:5" ht="78.75">
      <c r="A146" s="5" t="s">
        <v>401</v>
      </c>
      <c r="B146" s="7" t="s">
        <v>119</v>
      </c>
      <c r="C146" s="8">
        <v>789474</v>
      </c>
      <c r="D146" s="8">
        <v>0</v>
      </c>
      <c r="E146" s="11">
        <f t="shared" si="2"/>
        <v>0</v>
      </c>
    </row>
    <row r="147" spans="1:5" ht="78.75">
      <c r="A147" s="5" t="s">
        <v>402</v>
      </c>
      <c r="B147" s="7" t="s">
        <v>120</v>
      </c>
      <c r="C147" s="8">
        <v>1176100</v>
      </c>
      <c r="D147" s="8">
        <v>0</v>
      </c>
      <c r="E147" s="11">
        <f t="shared" si="2"/>
        <v>0</v>
      </c>
    </row>
    <row r="148" spans="1:5" ht="15.75">
      <c r="A148" s="5" t="s">
        <v>236</v>
      </c>
      <c r="B148" s="7" t="s">
        <v>238</v>
      </c>
      <c r="C148" s="8">
        <f>C149+C161</f>
        <v>247290616.19999999</v>
      </c>
      <c r="D148" s="8">
        <f>D149+D161</f>
        <v>55877180.620000005</v>
      </c>
      <c r="E148" s="11">
        <f t="shared" si="2"/>
        <v>22.595754533123284</v>
      </c>
    </row>
    <row r="149" spans="1:5" ht="15.75">
      <c r="A149" s="5" t="s">
        <v>237</v>
      </c>
      <c r="B149" s="7" t="s">
        <v>239</v>
      </c>
      <c r="C149" s="8">
        <f>SUM(C150:C160)</f>
        <v>235093676.19999999</v>
      </c>
      <c r="D149" s="8">
        <f>SUM(D150:D160)</f>
        <v>51141693.530000001</v>
      </c>
      <c r="E149" s="11">
        <f t="shared" si="2"/>
        <v>21.753751252114711</v>
      </c>
    </row>
    <row r="150" spans="1:5" ht="63">
      <c r="A150" s="5" t="s">
        <v>403</v>
      </c>
      <c r="B150" s="7" t="s">
        <v>121</v>
      </c>
      <c r="C150" s="8">
        <v>23272900</v>
      </c>
      <c r="D150" s="8">
        <v>9078347.4499999993</v>
      </c>
      <c r="E150" s="11">
        <f t="shared" si="2"/>
        <v>39.008234684976941</v>
      </c>
    </row>
    <row r="151" spans="1:5" ht="63">
      <c r="A151" s="5" t="s">
        <v>404</v>
      </c>
      <c r="B151" s="7" t="s">
        <v>122</v>
      </c>
      <c r="C151" s="8">
        <v>521400</v>
      </c>
      <c r="D151" s="8">
        <v>0</v>
      </c>
      <c r="E151" s="11">
        <f t="shared" si="2"/>
        <v>0</v>
      </c>
    </row>
    <row r="152" spans="1:5" ht="63">
      <c r="A152" s="5" t="s">
        <v>405</v>
      </c>
      <c r="B152" s="9" t="s">
        <v>123</v>
      </c>
      <c r="C152" s="8">
        <v>979458</v>
      </c>
      <c r="D152" s="8">
        <v>0</v>
      </c>
      <c r="E152" s="11">
        <f t="shared" si="2"/>
        <v>0</v>
      </c>
    </row>
    <row r="153" spans="1:5" ht="78.75">
      <c r="A153" s="5" t="s">
        <v>406</v>
      </c>
      <c r="B153" s="7" t="s">
        <v>124</v>
      </c>
      <c r="C153" s="8">
        <v>3129800</v>
      </c>
      <c r="D153" s="8">
        <v>0</v>
      </c>
      <c r="E153" s="11">
        <f t="shared" si="2"/>
        <v>0</v>
      </c>
    </row>
    <row r="154" spans="1:5" ht="78.75">
      <c r="A154" s="5" t="s">
        <v>407</v>
      </c>
      <c r="B154" s="7" t="s">
        <v>125</v>
      </c>
      <c r="C154" s="8">
        <v>110000</v>
      </c>
      <c r="D154" s="8">
        <v>0</v>
      </c>
      <c r="E154" s="11">
        <f t="shared" si="2"/>
        <v>0</v>
      </c>
    </row>
    <row r="155" spans="1:5" ht="94.5">
      <c r="A155" s="5" t="s">
        <v>408</v>
      </c>
      <c r="B155" s="7" t="s">
        <v>126</v>
      </c>
      <c r="C155" s="8">
        <v>821922.67</v>
      </c>
      <c r="D155" s="8">
        <v>0</v>
      </c>
      <c r="E155" s="11">
        <f t="shared" si="2"/>
        <v>0</v>
      </c>
    </row>
    <row r="156" spans="1:5" ht="78.75">
      <c r="A156" s="5" t="s">
        <v>409</v>
      </c>
      <c r="B156" s="7" t="s">
        <v>127</v>
      </c>
      <c r="C156" s="8">
        <v>48989762.689999998</v>
      </c>
      <c r="D156" s="8">
        <v>0</v>
      </c>
      <c r="E156" s="11">
        <f t="shared" si="2"/>
        <v>0</v>
      </c>
    </row>
    <row r="157" spans="1:5" ht="63">
      <c r="A157" s="5" t="s">
        <v>410</v>
      </c>
      <c r="B157" s="7" t="s">
        <v>128</v>
      </c>
      <c r="C157" s="8">
        <v>38078206.439999998</v>
      </c>
      <c r="D157" s="8">
        <v>6046106.4400000004</v>
      </c>
      <c r="E157" s="11">
        <f t="shared" si="2"/>
        <v>15.878128213645979</v>
      </c>
    </row>
    <row r="158" spans="1:5" ht="78.75">
      <c r="A158" s="5" t="s">
        <v>411</v>
      </c>
      <c r="B158" s="7" t="s">
        <v>129</v>
      </c>
      <c r="C158" s="8">
        <v>6164410.8200000003</v>
      </c>
      <c r="D158" s="8">
        <v>0</v>
      </c>
      <c r="E158" s="11">
        <f t="shared" si="2"/>
        <v>0</v>
      </c>
    </row>
    <row r="159" spans="1:5" ht="63">
      <c r="A159" s="5" t="s">
        <v>412</v>
      </c>
      <c r="B159" s="7" t="s">
        <v>130</v>
      </c>
      <c r="C159" s="8">
        <v>40869112.079999998</v>
      </c>
      <c r="D159" s="8">
        <v>0</v>
      </c>
      <c r="E159" s="11">
        <f t="shared" si="2"/>
        <v>0</v>
      </c>
    </row>
    <row r="160" spans="1:5" ht="47.25">
      <c r="A160" s="5" t="s">
        <v>413</v>
      </c>
      <c r="B160" s="9" t="s">
        <v>131</v>
      </c>
      <c r="C160" s="8">
        <v>72156703.5</v>
      </c>
      <c r="D160" s="8">
        <v>36017239.640000001</v>
      </c>
      <c r="E160" s="11">
        <f t="shared" si="2"/>
        <v>49.915306399771993</v>
      </c>
    </row>
    <row r="161" spans="1:5" ht="15.75">
      <c r="A161" s="5" t="s">
        <v>240</v>
      </c>
      <c r="B161" s="9" t="s">
        <v>241</v>
      </c>
      <c r="C161" s="8">
        <f>C162+C163</f>
        <v>12196940</v>
      </c>
      <c r="D161" s="8">
        <f>D162+D163</f>
        <v>4735487.09</v>
      </c>
      <c r="E161" s="11">
        <f t="shared" si="2"/>
        <v>38.82520607627815</v>
      </c>
    </row>
    <row r="162" spans="1:5" ht="110.25">
      <c r="A162" s="5" t="s">
        <v>414</v>
      </c>
      <c r="B162" s="7" t="s">
        <v>132</v>
      </c>
      <c r="C162" s="8">
        <v>12196840</v>
      </c>
      <c r="D162" s="8">
        <v>4735487.09</v>
      </c>
      <c r="E162" s="11">
        <f t="shared" si="2"/>
        <v>38.825524398122795</v>
      </c>
    </row>
    <row r="163" spans="1:5" ht="63">
      <c r="A163" s="5" t="s">
        <v>415</v>
      </c>
      <c r="B163" s="9" t="s">
        <v>133</v>
      </c>
      <c r="C163" s="8">
        <v>100</v>
      </c>
      <c r="D163" s="8">
        <v>0</v>
      </c>
      <c r="E163" s="11">
        <f t="shared" si="2"/>
        <v>0</v>
      </c>
    </row>
    <row r="164" spans="1:5" ht="15.75">
      <c r="A164" s="5" t="s">
        <v>242</v>
      </c>
      <c r="B164" s="9" t="s">
        <v>244</v>
      </c>
      <c r="C164" s="8">
        <f>C165+C167</f>
        <v>7917300</v>
      </c>
      <c r="D164" s="8">
        <f>D165+D167</f>
        <v>3508974.65</v>
      </c>
      <c r="E164" s="11">
        <f t="shared" si="2"/>
        <v>44.320344688214419</v>
      </c>
    </row>
    <row r="165" spans="1:5" ht="15.75">
      <c r="A165" s="5" t="s">
        <v>243</v>
      </c>
      <c r="B165" s="9" t="s">
        <v>245</v>
      </c>
      <c r="C165" s="8">
        <f>C166</f>
        <v>1305200</v>
      </c>
      <c r="D165" s="8">
        <f>D166</f>
        <v>341948.1</v>
      </c>
      <c r="E165" s="11">
        <f t="shared" si="2"/>
        <v>26.198904382470118</v>
      </c>
    </row>
    <row r="166" spans="1:5" ht="63">
      <c r="A166" s="5" t="s">
        <v>416</v>
      </c>
      <c r="B166" s="7" t="s">
        <v>134</v>
      </c>
      <c r="C166" s="8">
        <v>1305200</v>
      </c>
      <c r="D166" s="8">
        <v>341948.1</v>
      </c>
      <c r="E166" s="11">
        <f t="shared" si="2"/>
        <v>26.198904382470118</v>
      </c>
    </row>
    <row r="167" spans="1:5" ht="31.5">
      <c r="A167" s="5" t="s">
        <v>246</v>
      </c>
      <c r="B167" s="7" t="s">
        <v>227</v>
      </c>
      <c r="C167" s="8">
        <f>C168</f>
        <v>6612100</v>
      </c>
      <c r="D167" s="8">
        <f>D168</f>
        <v>3167026.55</v>
      </c>
      <c r="E167" s="11">
        <f t="shared" si="2"/>
        <v>47.897438786467234</v>
      </c>
    </row>
    <row r="168" spans="1:5" ht="63">
      <c r="A168" s="5" t="s">
        <v>417</v>
      </c>
      <c r="B168" s="7" t="s">
        <v>135</v>
      </c>
      <c r="C168" s="8">
        <v>6612100</v>
      </c>
      <c r="D168" s="8">
        <v>3167026.55</v>
      </c>
      <c r="E168" s="11">
        <f t="shared" si="2"/>
        <v>47.897438786467234</v>
      </c>
    </row>
    <row r="169" spans="1:5" ht="47.25">
      <c r="A169" s="5" t="s">
        <v>247</v>
      </c>
      <c r="B169" s="7" t="s">
        <v>249</v>
      </c>
      <c r="C169" s="8">
        <f>C170+C173+C181+C189</f>
        <v>255769862.77000001</v>
      </c>
      <c r="D169" s="8">
        <f>D170+D173+D181+D189</f>
        <v>63952874.230000004</v>
      </c>
      <c r="E169" s="11">
        <f t="shared" si="2"/>
        <v>25.004069493327819</v>
      </c>
    </row>
    <row r="170" spans="1:5" ht="15.75">
      <c r="A170" s="5" t="s">
        <v>248</v>
      </c>
      <c r="B170" s="7" t="s">
        <v>250</v>
      </c>
      <c r="C170" s="8">
        <f>C171+C172</f>
        <v>12848006</v>
      </c>
      <c r="D170" s="8">
        <f>D171+D172</f>
        <v>4696972.6900000004</v>
      </c>
      <c r="E170" s="11">
        <f t="shared" si="2"/>
        <v>36.557989543280108</v>
      </c>
    </row>
    <row r="171" spans="1:5" ht="78.75">
      <c r="A171" s="5" t="s">
        <v>418</v>
      </c>
      <c r="B171" s="7" t="s">
        <v>136</v>
      </c>
      <c r="C171" s="8">
        <v>565006</v>
      </c>
      <c r="D171" s="8">
        <v>274641.08</v>
      </c>
      <c r="E171" s="11">
        <f t="shared" si="2"/>
        <v>48.608524511244127</v>
      </c>
    </row>
    <row r="172" spans="1:5" ht="78.75">
      <c r="A172" s="5" t="s">
        <v>419</v>
      </c>
      <c r="B172" s="7" t="s">
        <v>137</v>
      </c>
      <c r="C172" s="8">
        <v>12283000</v>
      </c>
      <c r="D172" s="8">
        <v>4422331.6100000003</v>
      </c>
      <c r="E172" s="11">
        <f t="shared" si="2"/>
        <v>36.003676707644715</v>
      </c>
    </row>
    <row r="173" spans="1:5" ht="15.75">
      <c r="A173" s="5" t="s">
        <v>251</v>
      </c>
      <c r="B173" s="7" t="s">
        <v>253</v>
      </c>
      <c r="C173" s="8">
        <f>SUM(C174:C180)</f>
        <v>119731288.12</v>
      </c>
      <c r="D173" s="8">
        <f>SUM(D174:D180)</f>
        <v>2838211.21</v>
      </c>
      <c r="E173" s="11">
        <f t="shared" si="2"/>
        <v>2.3704841521085274</v>
      </c>
    </row>
    <row r="174" spans="1:5" ht="78.75">
      <c r="A174" s="5" t="s">
        <v>420</v>
      </c>
      <c r="B174" s="7" t="s">
        <v>138</v>
      </c>
      <c r="C174" s="8">
        <v>111758300</v>
      </c>
      <c r="D174" s="8">
        <v>2838211.21</v>
      </c>
      <c r="E174" s="11">
        <f t="shared" si="2"/>
        <v>2.5395976943099527</v>
      </c>
    </row>
    <row r="175" spans="1:5" ht="94.5">
      <c r="A175" s="5" t="s">
        <v>421</v>
      </c>
      <c r="B175" s="7" t="s">
        <v>139</v>
      </c>
      <c r="C175" s="8">
        <v>150000</v>
      </c>
      <c r="D175" s="8">
        <v>0</v>
      </c>
      <c r="E175" s="11">
        <f t="shared" si="2"/>
        <v>0</v>
      </c>
    </row>
    <row r="176" spans="1:5" ht="78.75">
      <c r="A176" s="5" t="s">
        <v>422</v>
      </c>
      <c r="B176" s="7" t="s">
        <v>140</v>
      </c>
      <c r="C176" s="8">
        <v>2653300</v>
      </c>
      <c r="D176" s="8">
        <v>0</v>
      </c>
      <c r="E176" s="11">
        <f t="shared" si="2"/>
        <v>0</v>
      </c>
    </row>
    <row r="177" spans="1:5" ht="78.75">
      <c r="A177" s="5" t="s">
        <v>423</v>
      </c>
      <c r="B177" s="7" t="s">
        <v>141</v>
      </c>
      <c r="C177" s="8">
        <v>1341900</v>
      </c>
      <c r="D177" s="8">
        <v>0</v>
      </c>
      <c r="E177" s="11">
        <f t="shared" si="2"/>
        <v>0</v>
      </c>
    </row>
    <row r="178" spans="1:5" ht="63">
      <c r="A178" s="5" t="s">
        <v>424</v>
      </c>
      <c r="B178" s="7" t="s">
        <v>142</v>
      </c>
      <c r="C178" s="8">
        <v>1100000</v>
      </c>
      <c r="D178" s="8">
        <v>0</v>
      </c>
      <c r="E178" s="11">
        <f t="shared" si="2"/>
        <v>0</v>
      </c>
    </row>
    <row r="179" spans="1:5" ht="78.75">
      <c r="A179" s="5" t="s">
        <v>425</v>
      </c>
      <c r="B179" s="7" t="s">
        <v>143</v>
      </c>
      <c r="C179" s="8">
        <v>300000</v>
      </c>
      <c r="D179" s="8">
        <v>0</v>
      </c>
      <c r="E179" s="11">
        <f t="shared" si="2"/>
        <v>0</v>
      </c>
    </row>
    <row r="180" spans="1:5" ht="78.75">
      <c r="A180" s="5" t="s">
        <v>426</v>
      </c>
      <c r="B180" s="7" t="s">
        <v>144</v>
      </c>
      <c r="C180" s="8">
        <v>2427788.12</v>
      </c>
      <c r="D180" s="8">
        <v>0</v>
      </c>
      <c r="E180" s="11">
        <f t="shared" si="2"/>
        <v>0</v>
      </c>
    </row>
    <row r="181" spans="1:5" ht="31.5">
      <c r="A181" s="5" t="s">
        <v>252</v>
      </c>
      <c r="B181" s="7" t="s">
        <v>255</v>
      </c>
      <c r="C181" s="8">
        <f>SUM(C182:C188)</f>
        <v>28676868.649999999</v>
      </c>
      <c r="D181" s="8">
        <f>SUM(D182:D188)</f>
        <v>6415096.3300000001</v>
      </c>
      <c r="E181" s="11">
        <f t="shared" si="2"/>
        <v>22.370281805506686</v>
      </c>
    </row>
    <row r="182" spans="1:5" ht="173.25">
      <c r="A182" s="5" t="s">
        <v>427</v>
      </c>
      <c r="B182" s="7" t="s">
        <v>145</v>
      </c>
      <c r="C182" s="8">
        <v>182952.34</v>
      </c>
      <c r="D182" s="8">
        <v>0</v>
      </c>
      <c r="E182" s="11">
        <f t="shared" si="2"/>
        <v>0</v>
      </c>
    </row>
    <row r="183" spans="1:5" ht="110.25">
      <c r="A183" s="5" t="s">
        <v>428</v>
      </c>
      <c r="B183" s="7" t="s">
        <v>146</v>
      </c>
      <c r="C183" s="8">
        <v>810473</v>
      </c>
      <c r="D183" s="8">
        <v>0</v>
      </c>
      <c r="E183" s="11">
        <f t="shared" si="2"/>
        <v>0</v>
      </c>
    </row>
    <row r="184" spans="1:5" ht="110.25">
      <c r="A184" s="5" t="s">
        <v>429</v>
      </c>
      <c r="B184" s="7" t="s">
        <v>147</v>
      </c>
      <c r="C184" s="8">
        <v>2551340</v>
      </c>
      <c r="D184" s="8">
        <v>0</v>
      </c>
      <c r="E184" s="11">
        <f t="shared" si="2"/>
        <v>0</v>
      </c>
    </row>
    <row r="185" spans="1:5" ht="126">
      <c r="A185" s="5" t="s">
        <v>430</v>
      </c>
      <c r="B185" s="7" t="s">
        <v>148</v>
      </c>
      <c r="C185" s="8">
        <v>6415096.3300000001</v>
      </c>
      <c r="D185" s="8">
        <v>6415096.3300000001</v>
      </c>
      <c r="E185" s="11">
        <f t="shared" si="2"/>
        <v>100</v>
      </c>
    </row>
    <row r="186" spans="1:5" ht="94.5">
      <c r="A186" s="5" t="s">
        <v>431</v>
      </c>
      <c r="B186" s="7" t="s">
        <v>149</v>
      </c>
      <c r="C186" s="8">
        <v>1373032</v>
      </c>
      <c r="D186" s="8">
        <v>0</v>
      </c>
      <c r="E186" s="11">
        <f t="shared" si="2"/>
        <v>0</v>
      </c>
    </row>
    <row r="187" spans="1:5" ht="126">
      <c r="A187" s="5" t="s">
        <v>432</v>
      </c>
      <c r="B187" s="7" t="s">
        <v>150</v>
      </c>
      <c r="C187" s="8">
        <v>2423400</v>
      </c>
      <c r="D187" s="8">
        <v>0</v>
      </c>
      <c r="E187" s="11">
        <f t="shared" si="2"/>
        <v>0</v>
      </c>
    </row>
    <row r="188" spans="1:5" ht="157.5">
      <c r="A188" s="5" t="s">
        <v>433</v>
      </c>
      <c r="B188" s="7" t="s">
        <v>151</v>
      </c>
      <c r="C188" s="8">
        <v>14920574.98</v>
      </c>
      <c r="D188" s="8">
        <v>0</v>
      </c>
      <c r="E188" s="11">
        <f t="shared" si="2"/>
        <v>0</v>
      </c>
    </row>
    <row r="189" spans="1:5" ht="15.75">
      <c r="A189" s="5" t="s">
        <v>254</v>
      </c>
      <c r="B189" s="7" t="s">
        <v>241</v>
      </c>
      <c r="C189" s="8">
        <f>C190+C191</f>
        <v>94513700</v>
      </c>
      <c r="D189" s="8">
        <f>D190+D191</f>
        <v>50002594</v>
      </c>
      <c r="E189" s="11">
        <f t="shared" si="2"/>
        <v>52.905128039638697</v>
      </c>
    </row>
    <row r="190" spans="1:5" ht="78.75">
      <c r="A190" s="5" t="s">
        <v>434</v>
      </c>
      <c r="B190" s="7" t="s">
        <v>152</v>
      </c>
      <c r="C190" s="8">
        <v>91155700</v>
      </c>
      <c r="D190" s="8">
        <v>50002594</v>
      </c>
      <c r="E190" s="11">
        <f t="shared" si="2"/>
        <v>54.854050816350487</v>
      </c>
    </row>
    <row r="191" spans="1:5" ht="63">
      <c r="A191" s="5" t="s">
        <v>435</v>
      </c>
      <c r="B191" s="7" t="s">
        <v>153</v>
      </c>
      <c r="C191" s="8">
        <v>3358000</v>
      </c>
      <c r="D191" s="8">
        <v>0</v>
      </c>
      <c r="E191" s="11">
        <f t="shared" si="2"/>
        <v>0</v>
      </c>
    </row>
    <row r="192" spans="1:5" ht="31.5">
      <c r="A192" s="5" t="s">
        <v>256</v>
      </c>
      <c r="B192" s="7" t="s">
        <v>259</v>
      </c>
      <c r="C192" s="8">
        <f>C193+C195</f>
        <v>86487587.780000001</v>
      </c>
      <c r="D192" s="8">
        <f>D193+D195</f>
        <v>4623091.3</v>
      </c>
      <c r="E192" s="11">
        <f t="shared" si="2"/>
        <v>5.3453812491103792</v>
      </c>
    </row>
    <row r="193" spans="1:5" ht="15.75">
      <c r="A193" s="5" t="s">
        <v>257</v>
      </c>
      <c r="B193" s="7" t="s">
        <v>260</v>
      </c>
      <c r="C193" s="8">
        <f>C194</f>
        <v>3985848</v>
      </c>
      <c r="D193" s="8">
        <f>D194</f>
        <v>3985848</v>
      </c>
      <c r="E193" s="11">
        <f t="shared" si="2"/>
        <v>100</v>
      </c>
    </row>
    <row r="194" spans="1:5" ht="63">
      <c r="A194" s="5" t="s">
        <v>436</v>
      </c>
      <c r="B194" s="7" t="s">
        <v>154</v>
      </c>
      <c r="C194" s="8">
        <v>3985848</v>
      </c>
      <c r="D194" s="8">
        <v>3985848</v>
      </c>
      <c r="E194" s="11">
        <f t="shared" si="2"/>
        <v>100</v>
      </c>
    </row>
    <row r="195" spans="1:5" ht="31.5">
      <c r="A195" s="5" t="s">
        <v>258</v>
      </c>
      <c r="B195" s="7" t="s">
        <v>263</v>
      </c>
      <c r="C195" s="8">
        <f>SUM(C196:C203)</f>
        <v>82501739.780000001</v>
      </c>
      <c r="D195" s="8">
        <f>SUM(D196:D203)</f>
        <v>637243.30000000005</v>
      </c>
      <c r="E195" s="11">
        <f t="shared" si="2"/>
        <v>0.7723998326572018</v>
      </c>
    </row>
    <row r="196" spans="1:5" ht="157.5">
      <c r="A196" s="5" t="s">
        <v>437</v>
      </c>
      <c r="B196" s="7" t="s">
        <v>155</v>
      </c>
      <c r="C196" s="8">
        <v>128783.46</v>
      </c>
      <c r="D196" s="8">
        <v>0</v>
      </c>
      <c r="E196" s="11">
        <f t="shared" si="2"/>
        <v>0</v>
      </c>
    </row>
    <row r="197" spans="1:5" ht="78.75">
      <c r="A197" s="5" t="s">
        <v>438</v>
      </c>
      <c r="B197" s="7" t="s">
        <v>156</v>
      </c>
      <c r="C197" s="8">
        <v>300000</v>
      </c>
      <c r="D197" s="8">
        <v>0</v>
      </c>
      <c r="E197" s="11">
        <f t="shared" si="2"/>
        <v>0</v>
      </c>
    </row>
    <row r="198" spans="1:5" ht="94.5">
      <c r="A198" s="5" t="s">
        <v>439</v>
      </c>
      <c r="B198" s="7" t="s">
        <v>157</v>
      </c>
      <c r="C198" s="8">
        <v>267000</v>
      </c>
      <c r="D198" s="8">
        <v>0</v>
      </c>
      <c r="E198" s="11">
        <f t="shared" si="2"/>
        <v>0</v>
      </c>
    </row>
    <row r="199" spans="1:5" ht="126">
      <c r="A199" s="5" t="s">
        <v>440</v>
      </c>
      <c r="B199" s="7" t="s">
        <v>158</v>
      </c>
      <c r="C199" s="8">
        <v>637243.30000000005</v>
      </c>
      <c r="D199" s="8">
        <v>637243.30000000005</v>
      </c>
      <c r="E199" s="11">
        <f t="shared" si="2"/>
        <v>100</v>
      </c>
    </row>
    <row r="200" spans="1:5" ht="157.5">
      <c r="A200" s="5" t="s">
        <v>441</v>
      </c>
      <c r="B200" s="7" t="s">
        <v>159</v>
      </c>
      <c r="C200" s="8">
        <v>1377983.02</v>
      </c>
      <c r="D200" s="8">
        <v>0</v>
      </c>
      <c r="E200" s="11">
        <f t="shared" ref="E200:E239" si="3">D200*100/C200</f>
        <v>0</v>
      </c>
    </row>
    <row r="201" spans="1:5" ht="94.5">
      <c r="A201" s="5" t="s">
        <v>442</v>
      </c>
      <c r="B201" s="7" t="s">
        <v>160</v>
      </c>
      <c r="C201" s="8">
        <v>399000</v>
      </c>
      <c r="D201" s="8">
        <v>0</v>
      </c>
      <c r="E201" s="11">
        <f t="shared" si="3"/>
        <v>0</v>
      </c>
    </row>
    <row r="202" spans="1:5" ht="78.75">
      <c r="A202" s="5" t="s">
        <v>443</v>
      </c>
      <c r="B202" s="7" t="s">
        <v>161</v>
      </c>
      <c r="C202" s="8">
        <v>64391730</v>
      </c>
      <c r="D202" s="8">
        <v>0</v>
      </c>
      <c r="E202" s="11">
        <f t="shared" si="3"/>
        <v>0</v>
      </c>
    </row>
    <row r="203" spans="1:5" ht="94.5">
      <c r="A203" s="5" t="s">
        <v>444</v>
      </c>
      <c r="B203" s="7" t="s">
        <v>162</v>
      </c>
      <c r="C203" s="8">
        <v>15000000</v>
      </c>
      <c r="D203" s="8">
        <v>0</v>
      </c>
      <c r="E203" s="11">
        <f t="shared" si="3"/>
        <v>0</v>
      </c>
    </row>
    <row r="204" spans="1:5" ht="31.5">
      <c r="A204" s="5" t="s">
        <v>261</v>
      </c>
      <c r="B204" s="7" t="s">
        <v>264</v>
      </c>
      <c r="C204" s="8">
        <f>C205+C218+C223</f>
        <v>45593940.629999995</v>
      </c>
      <c r="D204" s="8">
        <f>D205+D218+D223</f>
        <v>16486868.99</v>
      </c>
      <c r="E204" s="11">
        <f t="shared" si="3"/>
        <v>36.160219455021036</v>
      </c>
    </row>
    <row r="205" spans="1:5" ht="15.75">
      <c r="A205" s="5" t="s">
        <v>262</v>
      </c>
      <c r="B205" s="7" t="s">
        <v>265</v>
      </c>
      <c r="C205" s="8">
        <f>SUM(C206:C217)</f>
        <v>7435185.4800000004</v>
      </c>
      <c r="D205" s="8">
        <f>SUM(D206:D217)</f>
        <v>901579.64999999991</v>
      </c>
      <c r="E205" s="11">
        <f t="shared" si="3"/>
        <v>12.125852844225209</v>
      </c>
    </row>
    <row r="206" spans="1:5" ht="63">
      <c r="A206" s="5" t="s">
        <v>445</v>
      </c>
      <c r="B206" s="9" t="s">
        <v>163</v>
      </c>
      <c r="C206" s="8">
        <v>56246</v>
      </c>
      <c r="D206" s="8">
        <v>28123.200000000001</v>
      </c>
      <c r="E206" s="11">
        <f t="shared" si="3"/>
        <v>50.000355580841301</v>
      </c>
    </row>
    <row r="207" spans="1:5" ht="63">
      <c r="A207" s="5" t="s">
        <v>446</v>
      </c>
      <c r="B207" s="7" t="s">
        <v>164</v>
      </c>
      <c r="C207" s="8">
        <v>2743700</v>
      </c>
      <c r="D207" s="8">
        <v>365865.31</v>
      </c>
      <c r="E207" s="11">
        <f t="shared" si="3"/>
        <v>13.334741772059628</v>
      </c>
    </row>
    <row r="208" spans="1:5" ht="63">
      <c r="A208" s="5" t="s">
        <v>447</v>
      </c>
      <c r="B208" s="9" t="s">
        <v>165</v>
      </c>
      <c r="C208" s="8">
        <v>425000</v>
      </c>
      <c r="D208" s="8">
        <v>183000</v>
      </c>
      <c r="E208" s="11">
        <f t="shared" si="3"/>
        <v>43.058823529411768</v>
      </c>
    </row>
    <row r="209" spans="1:5" ht="78.75">
      <c r="A209" s="5" t="s">
        <v>448</v>
      </c>
      <c r="B209" s="7" t="s">
        <v>166</v>
      </c>
      <c r="C209" s="8">
        <v>309400</v>
      </c>
      <c r="D209" s="8">
        <v>116714.45</v>
      </c>
      <c r="E209" s="11">
        <f t="shared" si="3"/>
        <v>37.722834518422751</v>
      </c>
    </row>
    <row r="210" spans="1:5" ht="94.5">
      <c r="A210" s="5" t="s">
        <v>449</v>
      </c>
      <c r="B210" s="7" t="s">
        <v>167</v>
      </c>
      <c r="C210" s="8">
        <v>25000</v>
      </c>
      <c r="D210" s="8">
        <v>25000</v>
      </c>
      <c r="E210" s="11">
        <f t="shared" si="3"/>
        <v>100</v>
      </c>
    </row>
    <row r="211" spans="1:5" ht="63">
      <c r="A211" s="5" t="s">
        <v>450</v>
      </c>
      <c r="B211" s="7" t="s">
        <v>168</v>
      </c>
      <c r="C211" s="8">
        <v>87359.48</v>
      </c>
      <c r="D211" s="8">
        <v>3295.45</v>
      </c>
      <c r="E211" s="11">
        <f t="shared" si="3"/>
        <v>3.7722866482263862</v>
      </c>
    </row>
    <row r="212" spans="1:5" ht="63">
      <c r="A212" s="5" t="s">
        <v>451</v>
      </c>
      <c r="B212" s="9" t="s">
        <v>169</v>
      </c>
      <c r="C212" s="8">
        <v>689000</v>
      </c>
      <c r="D212" s="8">
        <v>0</v>
      </c>
      <c r="E212" s="11">
        <f t="shared" si="3"/>
        <v>0</v>
      </c>
    </row>
    <row r="213" spans="1:5" ht="63">
      <c r="A213" s="5" t="s">
        <v>452</v>
      </c>
      <c r="B213" s="9" t="s">
        <v>170</v>
      </c>
      <c r="C213" s="8">
        <v>269380</v>
      </c>
      <c r="D213" s="8">
        <v>179581.24</v>
      </c>
      <c r="E213" s="11">
        <f t="shared" si="3"/>
        <v>66.664652164228968</v>
      </c>
    </row>
    <row r="214" spans="1:5" ht="63">
      <c r="A214" s="5" t="s">
        <v>453</v>
      </c>
      <c r="B214" s="9" t="s">
        <v>171</v>
      </c>
      <c r="C214" s="8">
        <v>60000</v>
      </c>
      <c r="D214" s="8">
        <v>0</v>
      </c>
      <c r="E214" s="11">
        <f t="shared" si="3"/>
        <v>0</v>
      </c>
    </row>
    <row r="215" spans="1:5" ht="63">
      <c r="A215" s="5" t="s">
        <v>454</v>
      </c>
      <c r="B215" s="9" t="s">
        <v>172</v>
      </c>
      <c r="C215" s="8">
        <v>20100</v>
      </c>
      <c r="D215" s="8">
        <v>0</v>
      </c>
      <c r="E215" s="11">
        <f t="shared" si="3"/>
        <v>0</v>
      </c>
    </row>
    <row r="216" spans="1:5" ht="94.5">
      <c r="A216" s="5" t="s">
        <v>455</v>
      </c>
      <c r="B216" s="7" t="s">
        <v>173</v>
      </c>
      <c r="C216" s="8">
        <v>250000</v>
      </c>
      <c r="D216" s="8">
        <v>0</v>
      </c>
      <c r="E216" s="11">
        <f t="shared" si="3"/>
        <v>0</v>
      </c>
    </row>
    <row r="217" spans="1:5" ht="63">
      <c r="A217" s="5" t="s">
        <v>456</v>
      </c>
      <c r="B217" s="9" t="s">
        <v>174</v>
      </c>
      <c r="C217" s="8">
        <v>2500000</v>
      </c>
      <c r="D217" s="8">
        <v>0</v>
      </c>
      <c r="E217" s="11">
        <f t="shared" si="3"/>
        <v>0</v>
      </c>
    </row>
    <row r="218" spans="1:5" ht="15.75">
      <c r="A218" s="5" t="s">
        <v>266</v>
      </c>
      <c r="B218" s="9" t="s">
        <v>268</v>
      </c>
      <c r="C218" s="8">
        <f>SUM(C219:C222)</f>
        <v>2606449.75</v>
      </c>
      <c r="D218" s="8">
        <f>SUM(D219:D222)</f>
        <v>489636</v>
      </c>
      <c r="E218" s="11">
        <f t="shared" si="3"/>
        <v>18.785553030515935</v>
      </c>
    </row>
    <row r="219" spans="1:5" ht="63">
      <c r="A219" s="5" t="s">
        <v>457</v>
      </c>
      <c r="B219" s="9" t="s">
        <v>175</v>
      </c>
      <c r="C219" s="8">
        <v>807700</v>
      </c>
      <c r="D219" s="8">
        <v>208716</v>
      </c>
      <c r="E219" s="11">
        <f t="shared" si="3"/>
        <v>25.840782468738393</v>
      </c>
    </row>
    <row r="220" spans="1:5" ht="63">
      <c r="A220" s="5" t="s">
        <v>458</v>
      </c>
      <c r="B220" s="9" t="s">
        <v>176</v>
      </c>
      <c r="C220" s="8">
        <v>350000</v>
      </c>
      <c r="D220" s="8">
        <v>50000</v>
      </c>
      <c r="E220" s="11">
        <f t="shared" si="3"/>
        <v>14.285714285714286</v>
      </c>
    </row>
    <row r="221" spans="1:5" ht="78.75">
      <c r="A221" s="5" t="s">
        <v>459</v>
      </c>
      <c r="B221" s="7" t="s">
        <v>177</v>
      </c>
      <c r="C221" s="8">
        <v>899000</v>
      </c>
      <c r="D221" s="8">
        <v>230920</v>
      </c>
      <c r="E221" s="11">
        <f t="shared" si="3"/>
        <v>25.686318131256954</v>
      </c>
    </row>
    <row r="222" spans="1:5" ht="47.25">
      <c r="A222" s="5" t="s">
        <v>460</v>
      </c>
      <c r="B222" s="9" t="s">
        <v>178</v>
      </c>
      <c r="C222" s="8">
        <v>549749.75</v>
      </c>
      <c r="D222" s="8">
        <v>0</v>
      </c>
      <c r="E222" s="11">
        <f t="shared" si="3"/>
        <v>0</v>
      </c>
    </row>
    <row r="223" spans="1:5" ht="31.5">
      <c r="A223" s="5" t="s">
        <v>267</v>
      </c>
      <c r="B223" s="9" t="s">
        <v>227</v>
      </c>
      <c r="C223" s="8">
        <f>SUM(C224:C226)</f>
        <v>35552305.399999999</v>
      </c>
      <c r="D223" s="8">
        <f>SUM(D224:D226)</f>
        <v>15095653.34</v>
      </c>
      <c r="E223" s="11">
        <f t="shared" si="3"/>
        <v>42.460406351032304</v>
      </c>
    </row>
    <row r="224" spans="1:5" ht="63">
      <c r="A224" s="5" t="s">
        <v>461</v>
      </c>
      <c r="B224" s="9" t="s">
        <v>179</v>
      </c>
      <c r="C224" s="8">
        <v>1516908</v>
      </c>
      <c r="D224" s="8">
        <v>934818.85</v>
      </c>
      <c r="E224" s="11">
        <f t="shared" si="3"/>
        <v>61.626601613281757</v>
      </c>
    </row>
    <row r="225" spans="1:5" ht="141.75">
      <c r="A225" s="5" t="s">
        <v>462</v>
      </c>
      <c r="B225" s="7" t="s">
        <v>180</v>
      </c>
      <c r="C225" s="8">
        <v>846356.88</v>
      </c>
      <c r="D225" s="8">
        <v>343895.88</v>
      </c>
      <c r="E225" s="11">
        <f t="shared" si="3"/>
        <v>40.632490634447258</v>
      </c>
    </row>
    <row r="226" spans="1:5" ht="63">
      <c r="A226" s="5" t="s">
        <v>463</v>
      </c>
      <c r="B226" s="7" t="s">
        <v>181</v>
      </c>
      <c r="C226" s="8">
        <v>33189040.52</v>
      </c>
      <c r="D226" s="8">
        <v>13816938.609999999</v>
      </c>
      <c r="E226" s="11">
        <f t="shared" si="3"/>
        <v>41.631027572712732</v>
      </c>
    </row>
    <row r="227" spans="1:5" ht="31.5">
      <c r="A227" s="5" t="s">
        <v>269</v>
      </c>
      <c r="B227" s="7" t="s">
        <v>278</v>
      </c>
      <c r="C227" s="8">
        <f>C228+C231+C235+C237</f>
        <v>70000</v>
      </c>
      <c r="D227" s="8">
        <f>D228+D231+D235+D237</f>
        <v>0</v>
      </c>
      <c r="E227" s="11">
        <f t="shared" si="3"/>
        <v>0</v>
      </c>
    </row>
    <row r="228" spans="1:5" ht="31.5">
      <c r="A228" s="5" t="s">
        <v>270</v>
      </c>
      <c r="B228" s="7" t="s">
        <v>277</v>
      </c>
      <c r="C228" s="8">
        <f>C229+C230</f>
        <v>5000</v>
      </c>
      <c r="D228" s="8">
        <f>D229+D230</f>
        <v>0</v>
      </c>
      <c r="E228" s="11">
        <f t="shared" si="3"/>
        <v>0</v>
      </c>
    </row>
    <row r="229" spans="1:5" ht="78.75">
      <c r="A229" s="5" t="s">
        <v>464</v>
      </c>
      <c r="B229" s="7" t="s">
        <v>182</v>
      </c>
      <c r="C229" s="8">
        <v>2000</v>
      </c>
      <c r="D229" s="8">
        <v>0</v>
      </c>
      <c r="E229" s="11">
        <f t="shared" si="3"/>
        <v>0</v>
      </c>
    </row>
    <row r="230" spans="1:5" ht="78.75">
      <c r="A230" s="5" t="s">
        <v>465</v>
      </c>
      <c r="B230" s="7" t="s">
        <v>183</v>
      </c>
      <c r="C230" s="8">
        <v>3000</v>
      </c>
      <c r="D230" s="8">
        <v>0</v>
      </c>
      <c r="E230" s="11">
        <f t="shared" si="3"/>
        <v>0</v>
      </c>
    </row>
    <row r="231" spans="1:5" ht="31.5">
      <c r="A231" s="5" t="s">
        <v>271</v>
      </c>
      <c r="B231" s="7" t="s">
        <v>276</v>
      </c>
      <c r="C231" s="8">
        <f>SUM(C232:C234)</f>
        <v>59000</v>
      </c>
      <c r="D231" s="8">
        <f>SUM(D232:D234)</f>
        <v>0</v>
      </c>
      <c r="E231" s="11">
        <f t="shared" si="3"/>
        <v>0</v>
      </c>
    </row>
    <row r="232" spans="1:5" ht="78.75">
      <c r="A232" s="5" t="s">
        <v>466</v>
      </c>
      <c r="B232" s="7" t="s">
        <v>184</v>
      </c>
      <c r="C232" s="8">
        <v>2000</v>
      </c>
      <c r="D232" s="8">
        <v>0</v>
      </c>
      <c r="E232" s="11">
        <f t="shared" si="3"/>
        <v>0</v>
      </c>
    </row>
    <row r="233" spans="1:5" ht="78.75">
      <c r="A233" s="5" t="s">
        <v>467</v>
      </c>
      <c r="B233" s="7" t="s">
        <v>185</v>
      </c>
      <c r="C233" s="8">
        <v>2000</v>
      </c>
      <c r="D233" s="8">
        <v>0</v>
      </c>
      <c r="E233" s="11">
        <f t="shared" si="3"/>
        <v>0</v>
      </c>
    </row>
    <row r="234" spans="1:5" ht="78.75">
      <c r="A234" s="5" t="s">
        <v>468</v>
      </c>
      <c r="B234" s="7" t="s">
        <v>186</v>
      </c>
      <c r="C234" s="8">
        <v>55000</v>
      </c>
      <c r="D234" s="8">
        <v>0</v>
      </c>
      <c r="E234" s="11">
        <f t="shared" si="3"/>
        <v>0</v>
      </c>
    </row>
    <row r="235" spans="1:5" ht="31.5">
      <c r="A235" s="5" t="s">
        <v>272</v>
      </c>
      <c r="B235" s="7" t="s">
        <v>275</v>
      </c>
      <c r="C235" s="8">
        <f>C236</f>
        <v>2000</v>
      </c>
      <c r="D235" s="8">
        <f>D236</f>
        <v>0</v>
      </c>
      <c r="E235" s="11">
        <f t="shared" si="3"/>
        <v>0</v>
      </c>
    </row>
    <row r="236" spans="1:5" ht="78.75">
      <c r="A236" s="5" t="s">
        <v>469</v>
      </c>
      <c r="B236" s="7" t="s">
        <v>187</v>
      </c>
      <c r="C236" s="8">
        <v>2000</v>
      </c>
      <c r="D236" s="8">
        <v>0</v>
      </c>
      <c r="E236" s="11">
        <f t="shared" si="3"/>
        <v>0</v>
      </c>
    </row>
    <row r="237" spans="1:5" ht="31.5">
      <c r="A237" s="5" t="s">
        <v>273</v>
      </c>
      <c r="B237" s="7" t="s">
        <v>274</v>
      </c>
      <c r="C237" s="8">
        <f>C238</f>
        <v>4000</v>
      </c>
      <c r="D237" s="8">
        <f>D238</f>
        <v>0</v>
      </c>
      <c r="E237" s="11">
        <f t="shared" si="3"/>
        <v>0</v>
      </c>
    </row>
    <row r="238" spans="1:5" ht="78.75">
      <c r="A238" s="5" t="s">
        <v>470</v>
      </c>
      <c r="B238" s="7" t="s">
        <v>188</v>
      </c>
      <c r="C238" s="8">
        <v>4000</v>
      </c>
      <c r="D238" s="8">
        <v>0</v>
      </c>
      <c r="E238" s="11">
        <f t="shared" si="3"/>
        <v>0</v>
      </c>
    </row>
    <row r="239" spans="1:5" ht="15.75">
      <c r="A239" s="13" t="s">
        <v>189</v>
      </c>
      <c r="B239" s="10"/>
      <c r="C239" s="12">
        <f>C8+C66+C103+C113+C116+C131+C142+C148+C164+C169+C192+C204+C227</f>
        <v>3143138243.6500001</v>
      </c>
      <c r="D239" s="12">
        <f>D8+D66+D103+D113+D116+D131+D142+D148+D164+D169+D192+D204+D227</f>
        <v>1388056521.7900004</v>
      </c>
      <c r="E239" s="11">
        <f t="shared" si="3"/>
        <v>44.161484929727621</v>
      </c>
    </row>
  </sheetData>
  <mergeCells count="1">
    <mergeCell ref="A5:E5"/>
  </mergeCells>
  <pageMargins left="0.78740157480314965" right="0.78740157480314965" top="1.1811023622047245" bottom="0.59055118110236227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rep:2.56.0.235</dc:description>
  <cp:lastModifiedBy>ADMIN</cp:lastModifiedBy>
  <cp:lastPrinted>2024-07-17T06:52:48Z</cp:lastPrinted>
  <dcterms:created xsi:type="dcterms:W3CDTF">2024-07-17T04:38:51Z</dcterms:created>
  <dcterms:modified xsi:type="dcterms:W3CDTF">2024-07-17T06:52:52Z</dcterms:modified>
</cp:coreProperties>
</file>