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heckCompatibility="1" defaultThemeVersion="124226"/>
  <bookViews>
    <workbookView xWindow="360" yWindow="270" windowWidth="14940" windowHeight="9150"/>
  </bookViews>
  <sheets>
    <sheet name="Бюджет" sheetId="1" r:id="rId1"/>
  </sheets>
  <definedNames>
    <definedName name="LAST_CELL" localSheetId="0">Бюджет!#REF!</definedName>
  </definedNames>
  <calcPr calcId="125725"/>
</workbook>
</file>

<file path=xl/calcChain.xml><?xml version="1.0" encoding="utf-8"?>
<calcChain xmlns="http://schemas.openxmlformats.org/spreadsheetml/2006/main">
  <c r="C29" i="1"/>
  <c r="D29"/>
  <c r="E30"/>
  <c r="E27"/>
  <c r="C6"/>
  <c r="D48"/>
  <c r="C48"/>
  <c r="E51"/>
  <c r="E42"/>
  <c r="D41"/>
  <c r="C41"/>
  <c r="D24"/>
  <c r="C19"/>
  <c r="E13"/>
  <c r="E34"/>
  <c r="C16"/>
  <c r="E10"/>
  <c r="D19"/>
  <c r="D52"/>
  <c r="C52"/>
  <c r="D43"/>
  <c r="C43"/>
  <c r="D38"/>
  <c r="C38"/>
  <c r="D32"/>
  <c r="C32"/>
  <c r="C24"/>
  <c r="D16"/>
  <c r="D14"/>
  <c r="C14"/>
  <c r="D6"/>
  <c r="E8"/>
  <c r="E9"/>
  <c r="E11"/>
  <c r="E12"/>
  <c r="E15"/>
  <c r="E18"/>
  <c r="E20"/>
  <c r="E21"/>
  <c r="E22"/>
  <c r="E23"/>
  <c r="E25"/>
  <c r="E26"/>
  <c r="E28"/>
  <c r="E31"/>
  <c r="E33"/>
  <c r="E35"/>
  <c r="E36"/>
  <c r="E37"/>
  <c r="E39"/>
  <c r="E40"/>
  <c r="E44"/>
  <c r="E45"/>
  <c r="E46"/>
  <c r="E47"/>
  <c r="E49"/>
  <c r="E50"/>
  <c r="E53"/>
  <c r="E54"/>
  <c r="E7"/>
  <c r="D55" l="1"/>
  <c r="C55"/>
  <c r="E41"/>
  <c r="E29"/>
  <c r="E52"/>
  <c r="E38"/>
  <c r="E17"/>
  <c r="E14"/>
  <c r="E48"/>
  <c r="E43"/>
  <c r="E32"/>
  <c r="E16"/>
  <c r="E24"/>
  <c r="E19"/>
  <c r="E6" l="1"/>
  <c r="E55"/>
</calcChain>
</file>

<file path=xl/sharedStrings.xml><?xml version="1.0" encoding="utf-8"?>
<sst xmlns="http://schemas.openxmlformats.org/spreadsheetml/2006/main" count="110" uniqueCount="110">
  <si>
    <t>0102</t>
  </si>
  <si>
    <t>Функционирование высшего должностного лица субъекта Российской 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</si>
  <si>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</si>
  <si>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</si>
  <si>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</si>
  <si>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</si>
  <si>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</si>
  <si>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</si>
  <si>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</si>
  <si>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</si>
  <si>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</si>
  <si>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</si>
  <si>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0203</t>
  </si>
  <si>
    <t>Мобилизационная и вневойсковая подготовка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</si>
  <si>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</si>
  <si>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</si>
  <si>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</si>
  <si>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</si>
  <si>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0405</t>
  </si>
  <si>
    <t>Сельское хозяйство и рыболовство</t>
  </si>
  <si>
    <t>0408</t>
  </si>
  <si>
    <t>Транспорт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</si>
  <si>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</si>
  <si>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</si>
  <si>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</si>
  <si>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</si>
  <si>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0501</t>
  </si>
  <si>
    <t>Жилищное хозяйство</t>
  </si>
  <si>
    <t>0502</t>
  </si>
  <si>
    <t>Коммунальное хозяйство</t>
  </si>
  <si>
    <t>0505</t>
  </si>
  <si>
    <t>Другие вопросы в области жилищно-коммунального хозяйства</t>
  </si>
  <si>
    <t>0605</t>
  </si>
  <si>
    <t>Другие вопросы в области охраны окружающей среды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</si>
  <si>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</si>
  <si>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</si>
  <si>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</si>
  <si>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</si>
  <si>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</si>
  <si>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</si>
  <si>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</si>
  <si>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Молодежная политика</t>
  </si>
  <si>
    <t>0709</t>
  </si>
  <si>
    <t>Другие вопросы в области образования</t>
  </si>
  <si>
    <t>0801</t>
  </si>
  <si>
    <t>Культура</t>
  </si>
  <si>
    <t>0804</t>
  </si>
  <si>
    <t>Другие вопросы в области культуры, кинематографии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</si>
  <si>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</si>
  <si>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</si>
  <si>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</si>
  <si>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</si>
  <si>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</si>
  <si>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и детства</t>
  </si>
  <si>
    <t>1006</t>
  </si>
  <si>
    <t>Другие вопросы в области социальной политики</t>
  </si>
  <si>
    <t>1101</t>
  </si>
  <si>
    <t>Физическая культура</t>
  </si>
  <si>
    <t>1102</t>
  </si>
  <si>
    <t>Массовый спорт</t>
  </si>
  <si>
    <t>1401</t>
  </si>
  <si>
    <t>Дотации на выравнивание бюджетной обеспеченности субъектов Российской Федерации и муниципальных образований</t>
  </si>
  <si>
    <t>1403</t>
  </si>
  <si>
    <t>Прочие межбюджетные трансферты общего характера</t>
  </si>
  <si>
    <t>% исполнения</t>
  </si>
  <si>
    <t>Наименование раздела, подраздела</t>
  </si>
  <si>
    <t>Приложение 2
 к постановлению администрации Емельяновского района</t>
  </si>
  <si>
    <t>тыс.руб.</t>
  </si>
  <si>
    <t>от</t>
  </si>
  <si>
    <t>№</t>
  </si>
  <si>
    <t>Итого расходов</t>
  </si>
  <si>
    <t>Общегосударственные вопросы</t>
  </si>
  <si>
    <t>0100</t>
  </si>
  <si>
    <t>0200</t>
  </si>
  <si>
    <t>Национальная оборона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</si>
  <si>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</si>
  <si>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</si>
  <si>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</si>
  <si>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</si>
  <si>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0500</t>
  </si>
  <si>
    <t>Жилищно-коммунальное хозяйство</t>
  </si>
  <si>
    <t>0600</t>
  </si>
  <si>
    <t>Охрана окружающей среды</t>
  </si>
  <si>
    <t>0700</t>
  </si>
  <si>
    <t>Образование</t>
  </si>
  <si>
    <t>0800</t>
  </si>
  <si>
    <t>Культура, кинематография</t>
  </si>
  <si>
    <t>1000</t>
  </si>
  <si>
    <t>Социальная политика</t>
  </si>
  <si>
    <t>1100</t>
  </si>
  <si>
    <t>Физическая культура и спорт</t>
  </si>
  <si>
    <t>1400</t>
  </si>
  <si>
    <t>Межбюджетные трансферты общего характера бюджетам субъектов Российской Федерации и муниципальных образований</t>
  </si>
  <si>
    <t>0105</t>
  </si>
  <si>
    <t>Раздел/ подраздел</t>
  </si>
  <si>
    <t>Судебная система</t>
  </si>
  <si>
    <t>0900</t>
  </si>
  <si>
    <t>0909</t>
  </si>
  <si>
    <t>Другие вопросы в области здравоохранения</t>
  </si>
  <si>
    <t>1103</t>
  </si>
  <si>
    <t>Спорт высших достижений</t>
  </si>
  <si>
    <t>Здравоохранение</t>
  </si>
  <si>
    <t>План на 2024 год</t>
  </si>
  <si>
    <t>0503</t>
  </si>
  <si>
    <t>Благоустройство</t>
  </si>
  <si>
    <t xml:space="preserve"> Результат исполнения бюджета (дефицит "-", профицит "+")</t>
  </si>
  <si>
    <t>0603</t>
  </si>
  <si>
    <t>Исполнено за 9 месяцев 2024</t>
  </si>
  <si>
    <t>Отчет об исполнении  районного бюджета по расходам за 9 месяцев 2024 года</t>
  </si>
  <si>
    <t>Охрана объектов растительного и животного мира и среды их обитания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</si>
</sst>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0000"/>
  </numFmts>
  <fonts count="5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3" fillId="0" borderId="0" xfId="0" applyFont="1" applyBorder="1" applyAlignment="1" applyProtection="1">
      <alignment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right" vertical="center" wrapText="1"/>
    </xf>
    <xf numFmtId="16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right"/>
    </xf>
    <xf numFmtId="4" fontId="3" fillId="0" borderId="1" xfId="0" applyNumberFormat="1" applyFont="1" applyBorder="1" applyAlignment="1" applyProtection="1">
      <alignment horizontal="right"/>
    </xf>
    <xf numFmtId="16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5" fontId="1" fillId="0" borderId="0" xfId="0" applyNumberFormat="1" applyFont="1" applyFill="1" applyBorder="1" applyAlignment="1" applyProtection="1">
      <alignment vertical="center"/>
    </xf>
    <xf numFmtId="165" fontId="2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vertical="center" wrapText="1"/>
    </xf>
    <xf numFmtId="165" fontId="0" fillId="0" borderId="0" xfId="0" applyNumberFormat="1" applyFill="1" applyAlignment="1">
      <alignment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/>
    </xf>
    <xf numFmtId="165" fontId="1" fillId="0" borderId="0" xfId="0" applyNumberFormat="1" applyFont="1" applyFill="1" applyBorder="1" applyAlignment="1" applyProtection="1">
      <alignment horizontal="center" vertical="center" wrapText="1"/>
    </xf>
    <xf numFmtId="49" fontId="3" fillId="0" borderId="2" xfId="0" applyNumberFormat="1" applyFont="1" applyBorder="1" applyAlignment="1" applyProtection="1">
      <alignment horizontal="left"/>
    </xf>
    <xf numFmtId="49" fontId="3" fillId="0" borderId="3" xfId="0" applyNumberFormat="1" applyFont="1" applyBorder="1" applyAlignment="1" applyProtection="1">
      <alignment horizontal="left"/>
    </xf>
    <xf numFmtId="49" fontId="3" fillId="0" borderId="2" xfId="0" applyNumberFormat="1" applyFont="1" applyBorder="1" applyAlignment="1" applyProtection="1">
      <alignment horizontal="left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right" wrapText="1"/>
    </xf>
    <xf numFmtId="0" fontId="3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transitionEvaluation="1">
    <pageSetUpPr fitToPage="1"/>
  </sheetPr>
  <dimension ref="A1:I56"/>
  <sheetViews>
    <sheetView showGridLines="0" tabSelected="1" workbookViewId="0">
      <selection activeCell="B5" sqref="B5"/>
    </sheetView>
  </sheetViews>
  <sheetFormatPr defaultRowHeight="12.75" customHeight="1"/>
  <cols>
    <col min="1" max="1" width="7.7109375" customWidth="1"/>
    <col min="2" max="2" width="44.7109375" customWidth="1"/>
    <col min="3" max="3" width="14.140625" bestFit="1" customWidth="1"/>
    <col min="4" max="4" width="12.85546875" customWidth="1"/>
    <col min="5" max="5" width="9" customWidth="1"/>
    <col min="6" max="6" width="15" style="19" customWidth="1"/>
    <col min="7" max="7" width="13.28515625" style="21" bestFit="1" customWidth="1"/>
    <col min="8" max="9" width="9.140625" customWidth="1"/>
  </cols>
  <sheetData>
    <row r="1" spans="1:9" ht="31.5" customHeight="1">
      <c r="A1" s="28" t="s">
        <v>66</v>
      </c>
      <c r="B1" s="29"/>
      <c r="C1" s="29"/>
      <c r="D1" s="29"/>
      <c r="E1" s="29"/>
      <c r="F1" s="16"/>
      <c r="G1" s="22"/>
      <c r="H1" s="1"/>
      <c r="I1" s="1"/>
    </row>
    <row r="2" spans="1:9" ht="15.75">
      <c r="A2" s="3"/>
      <c r="B2" s="3"/>
      <c r="C2" s="11" t="s">
        <v>68</v>
      </c>
      <c r="D2" s="12" t="s">
        <v>69</v>
      </c>
      <c r="E2" s="3"/>
      <c r="F2" s="16"/>
      <c r="G2" s="22"/>
      <c r="H2" s="1"/>
      <c r="I2" s="1"/>
    </row>
    <row r="3" spans="1:9" ht="15.75">
      <c r="A3" s="30" t="s">
        <v>108</v>
      </c>
      <c r="B3" s="30"/>
      <c r="C3" s="30"/>
      <c r="D3" s="30"/>
      <c r="E3" s="30"/>
      <c r="F3" s="17"/>
      <c r="G3" s="17"/>
      <c r="H3" s="2"/>
      <c r="I3" s="2"/>
    </row>
    <row r="4" spans="1:9" ht="15.75">
      <c r="A4" s="4"/>
      <c r="B4" s="4"/>
      <c r="C4" s="4"/>
      <c r="D4" s="4" t="s">
        <v>67</v>
      </c>
      <c r="E4" s="4"/>
      <c r="F4" s="18"/>
      <c r="G4" s="23"/>
      <c r="H4" s="1"/>
      <c r="I4" s="1"/>
    </row>
    <row r="5" spans="1:9" ht="63">
      <c r="A5" s="5" t="s">
        <v>94</v>
      </c>
      <c r="B5" s="5" t="s">
        <v>65</v>
      </c>
      <c r="C5" s="10" t="s">
        <v>102</v>
      </c>
      <c r="D5" s="10" t="s">
        <v>107</v>
      </c>
      <c r="E5" s="14" t="s">
        <v>64</v>
      </c>
    </row>
    <row r="6" spans="1:9" ht="15.75">
      <c r="A6" s="5" t="s">
        <v>72</v>
      </c>
      <c r="B6" s="6" t="s">
        <v>71</v>
      </c>
      <c r="C6" s="9">
        <f>SUM(C7:C13)</f>
        <v>205335.63999999998</v>
      </c>
      <c r="D6" s="9">
        <f>SUM(D7:D13)</f>
        <v>125286.44</v>
      </c>
      <c r="E6" s="8">
        <f>D6*100/C6</f>
        <v>61.015437943456874</v>
      </c>
    </row>
    <row r="7" spans="1:9" ht="47.25">
      <c r="A7" s="5" t="s">
        <v>0</v>
      </c>
      <c r="B7" s="6" t="s">
        <v>1</v>
      </c>
      <c r="C7" s="7">
        <v>2849.5</v>
      </c>
      <c r="D7" s="7">
        <v>823.13</v>
      </c>
      <c r="E7" s="8">
        <f>D7*100/C7</f>
        <v>28.886822249517458</v>
      </c>
    </row>
    <row r="8" spans="1:9" ht="78.75">
      <c r="A8" s="5" t="s">
        <v>2</v>
      </c>
      <c r="B8" s="6" t="s">
        <v>3</v>
      </c>
      <c r="C8" s="7">
        <v>6568.07</v>
      </c>
      <c r="D8" s="7">
        <v>4353.8500000000004</v>
      </c>
      <c r="E8" s="8">
        <f t="shared" ref="E8:E55" si="0">D8*100/C8</f>
        <v>66.288118122979824</v>
      </c>
    </row>
    <row r="9" spans="1:9" ht="78.75">
      <c r="A9" s="5" t="s">
        <v>4</v>
      </c>
      <c r="B9" s="6" t="s">
        <v>5</v>
      </c>
      <c r="C9" s="7">
        <v>48232.52</v>
      </c>
      <c r="D9" s="7">
        <v>30613.17</v>
      </c>
      <c r="E9" s="8">
        <f t="shared" si="0"/>
        <v>63.469978346559543</v>
      </c>
    </row>
    <row r="10" spans="1:9" ht="15.75">
      <c r="A10" s="5" t="s">
        <v>93</v>
      </c>
      <c r="B10" s="6" t="s">
        <v>95</v>
      </c>
      <c r="C10" s="7">
        <v>41.6</v>
      </c>
      <c r="D10" s="7">
        <v>0</v>
      </c>
      <c r="E10" s="8">
        <f t="shared" si="0"/>
        <v>0</v>
      </c>
    </row>
    <row r="11" spans="1:9" ht="63">
      <c r="A11" s="5" t="s">
        <v>6</v>
      </c>
      <c r="B11" s="6" t="s">
        <v>7</v>
      </c>
      <c r="C11" s="7">
        <v>34184.83</v>
      </c>
      <c r="D11" s="7">
        <v>22709.02</v>
      </c>
      <c r="E11" s="8">
        <f t="shared" si="0"/>
        <v>66.430109495937231</v>
      </c>
    </row>
    <row r="12" spans="1:9" ht="15.75">
      <c r="A12" s="5" t="s">
        <v>8</v>
      </c>
      <c r="B12" s="6" t="s">
        <v>9</v>
      </c>
      <c r="C12" s="9">
        <v>2750.31</v>
      </c>
      <c r="D12" s="7">
        <v>0</v>
      </c>
      <c r="E12" s="8">
        <f t="shared" si="0"/>
        <v>0</v>
      </c>
    </row>
    <row r="13" spans="1:9" ht="15.75">
      <c r="A13" s="5" t="s">
        <v>10</v>
      </c>
      <c r="B13" s="6" t="s">
        <v>11</v>
      </c>
      <c r="C13" s="9">
        <v>110708.81</v>
      </c>
      <c r="D13" s="7">
        <v>66787.27</v>
      </c>
      <c r="E13" s="8">
        <f t="shared" si="0"/>
        <v>60.326969461599312</v>
      </c>
    </row>
    <row r="14" spans="1:9" ht="15.75">
      <c r="A14" s="5" t="s">
        <v>73</v>
      </c>
      <c r="B14" s="6" t="s">
        <v>74</v>
      </c>
      <c r="C14" s="9">
        <f>SUM(C15)</f>
        <v>5888.5</v>
      </c>
      <c r="D14" s="9">
        <f>SUM(D15)</f>
        <v>4133.3599999999997</v>
      </c>
      <c r="E14" s="8">
        <f t="shared" si="0"/>
        <v>70.193767512948952</v>
      </c>
    </row>
    <row r="15" spans="1:9" ht="31.5">
      <c r="A15" s="5" t="s">
        <v>12</v>
      </c>
      <c r="B15" s="6" t="s">
        <v>13</v>
      </c>
      <c r="C15" s="9">
        <v>5888.5</v>
      </c>
      <c r="D15" s="9">
        <v>4133.3599999999997</v>
      </c>
      <c r="E15" s="8">
        <f t="shared" si="0"/>
        <v>70.193767512948952</v>
      </c>
    </row>
    <row r="16" spans="1:9" ht="31.5">
      <c r="A16" s="5" t="s">
        <v>75</v>
      </c>
      <c r="B16" s="6" t="s">
        <v>76</v>
      </c>
      <c r="C16" s="9">
        <f>SUM(C17:C18)</f>
        <v>22172.11</v>
      </c>
      <c r="D16" s="9">
        <f>SUM(D17:D18)</f>
        <v>17934.07</v>
      </c>
      <c r="E16" s="8">
        <f t="shared" si="0"/>
        <v>80.885716334620383</v>
      </c>
    </row>
    <row r="17" spans="1:5" ht="15.75">
      <c r="A17" s="5" t="s">
        <v>14</v>
      </c>
      <c r="B17" s="6" t="s">
        <v>15</v>
      </c>
      <c r="C17" s="9">
        <v>22157.11</v>
      </c>
      <c r="D17" s="9">
        <v>17934.07</v>
      </c>
      <c r="E17" s="8">
        <f>D17*100/C17</f>
        <v>80.940474637712228</v>
      </c>
    </row>
    <row r="18" spans="1:5" ht="47.25">
      <c r="A18" s="5" t="s">
        <v>16</v>
      </c>
      <c r="B18" s="6" t="s">
        <v>17</v>
      </c>
      <c r="C18" s="9">
        <v>15</v>
      </c>
      <c r="D18" s="9">
        <v>0</v>
      </c>
      <c r="E18" s="8">
        <f t="shared" si="0"/>
        <v>0</v>
      </c>
    </row>
    <row r="19" spans="1:5" ht="15.75">
      <c r="A19" s="5" t="s">
        <v>77</v>
      </c>
      <c r="B19" s="6" t="s">
        <v>78</v>
      </c>
      <c r="C19" s="9">
        <f>SUM(C20:C23)</f>
        <v>312903.37</v>
      </c>
      <c r="D19" s="9">
        <f>SUM(D20:D23)</f>
        <v>143963.26</v>
      </c>
      <c r="E19" s="8">
        <f t="shared" si="0"/>
        <v>46.008855705197426</v>
      </c>
    </row>
    <row r="20" spans="1:5" ht="15.75">
      <c r="A20" s="5" t="s">
        <v>18</v>
      </c>
      <c r="B20" s="6" t="s">
        <v>19</v>
      </c>
      <c r="C20" s="9">
        <v>6612.1</v>
      </c>
      <c r="D20" s="7">
        <v>5078.6000000000004</v>
      </c>
      <c r="E20" s="8">
        <f t="shared" si="0"/>
        <v>76.80767078537832</v>
      </c>
    </row>
    <row r="21" spans="1:5" ht="15.75">
      <c r="A21" s="5" t="s">
        <v>20</v>
      </c>
      <c r="B21" s="6" t="s">
        <v>21</v>
      </c>
      <c r="C21" s="9">
        <v>12196.94</v>
      </c>
      <c r="D21" s="7">
        <v>7873.31</v>
      </c>
      <c r="E21" s="8">
        <f t="shared" si="0"/>
        <v>64.55151865959823</v>
      </c>
    </row>
    <row r="22" spans="1:5" ht="15.75">
      <c r="A22" s="5" t="s">
        <v>22</v>
      </c>
      <c r="B22" s="6" t="s">
        <v>23</v>
      </c>
      <c r="C22" s="9">
        <v>285621.77</v>
      </c>
      <c r="D22" s="7">
        <v>128903.85</v>
      </c>
      <c r="E22" s="8">
        <f t="shared" si="0"/>
        <v>45.130961130868975</v>
      </c>
    </row>
    <row r="23" spans="1:5" ht="31.5">
      <c r="A23" s="5" t="s">
        <v>24</v>
      </c>
      <c r="B23" s="6" t="s">
        <v>25</v>
      </c>
      <c r="C23" s="9">
        <v>8472.56</v>
      </c>
      <c r="D23" s="7">
        <v>2107.5</v>
      </c>
      <c r="E23" s="8">
        <f t="shared" si="0"/>
        <v>24.874418121559483</v>
      </c>
    </row>
    <row r="24" spans="1:5" ht="15.75">
      <c r="A24" s="5" t="s">
        <v>79</v>
      </c>
      <c r="B24" s="6" t="s">
        <v>80</v>
      </c>
      <c r="C24" s="9">
        <f>SUM(C25:C28)</f>
        <v>224361.44</v>
      </c>
      <c r="D24" s="9">
        <f>SUM(D25:D28)</f>
        <v>92541.34</v>
      </c>
      <c r="E24" s="8">
        <f t="shared" si="0"/>
        <v>41.246543969409359</v>
      </c>
    </row>
    <row r="25" spans="1:5" ht="15.75">
      <c r="A25" s="5" t="s">
        <v>26</v>
      </c>
      <c r="B25" s="6" t="s">
        <v>27</v>
      </c>
      <c r="C25" s="9">
        <v>18778.939999999999</v>
      </c>
      <c r="D25" s="7">
        <v>308.42</v>
      </c>
      <c r="E25" s="8">
        <f t="shared" si="0"/>
        <v>1.6423717206615498</v>
      </c>
    </row>
    <row r="26" spans="1:5" ht="15.75">
      <c r="A26" s="5" t="s">
        <v>28</v>
      </c>
      <c r="B26" s="6" t="s">
        <v>29</v>
      </c>
      <c r="C26" s="9">
        <v>186997.15</v>
      </c>
      <c r="D26" s="7">
        <v>83734.12</v>
      </c>
      <c r="E26" s="8">
        <f t="shared" si="0"/>
        <v>44.778286727899328</v>
      </c>
    </row>
    <row r="27" spans="1:5" ht="15.75">
      <c r="A27" s="5" t="s">
        <v>103</v>
      </c>
      <c r="B27" s="6" t="s">
        <v>104</v>
      </c>
      <c r="C27" s="9">
        <v>3358</v>
      </c>
      <c r="D27" s="7">
        <v>0</v>
      </c>
      <c r="E27" s="8">
        <f t="shared" si="0"/>
        <v>0</v>
      </c>
    </row>
    <row r="28" spans="1:5" ht="31.5">
      <c r="A28" s="5" t="s">
        <v>30</v>
      </c>
      <c r="B28" s="6" t="s">
        <v>31</v>
      </c>
      <c r="C28" s="7">
        <v>15227.35</v>
      </c>
      <c r="D28" s="7">
        <v>8498.7999999999993</v>
      </c>
      <c r="E28" s="8">
        <f t="shared" si="0"/>
        <v>55.812731696585409</v>
      </c>
    </row>
    <row r="29" spans="1:5" ht="15.75">
      <c r="A29" s="5" t="s">
        <v>81</v>
      </c>
      <c r="B29" s="6" t="s">
        <v>82</v>
      </c>
      <c r="C29" s="9">
        <f>SUM(C30:C31)</f>
        <v>135187.56</v>
      </c>
      <c r="D29" s="9">
        <f>SUM(D30:D31)</f>
        <v>9999.7099999999991</v>
      </c>
      <c r="E29" s="8">
        <f t="shared" si="0"/>
        <v>7.3969158108926587</v>
      </c>
    </row>
    <row r="30" spans="1:5" ht="31.5">
      <c r="A30" s="5" t="s">
        <v>106</v>
      </c>
      <c r="B30" s="31" t="s">
        <v>109</v>
      </c>
      <c r="C30" s="7">
        <v>3804.54</v>
      </c>
      <c r="D30" s="9">
        <v>0</v>
      </c>
      <c r="E30" s="8">
        <f t="shared" si="0"/>
        <v>0</v>
      </c>
    </row>
    <row r="31" spans="1:5" ht="31.5">
      <c r="A31" s="5" t="s">
        <v>32</v>
      </c>
      <c r="B31" s="6" t="s">
        <v>33</v>
      </c>
      <c r="C31" s="7">
        <v>131383.01999999999</v>
      </c>
      <c r="D31" s="9">
        <v>9999.7099999999991</v>
      </c>
      <c r="E31" s="8">
        <f t="shared" si="0"/>
        <v>7.6111129124600723</v>
      </c>
    </row>
    <row r="32" spans="1:5" ht="15.75">
      <c r="A32" s="5" t="s">
        <v>83</v>
      </c>
      <c r="B32" s="6" t="s">
        <v>84</v>
      </c>
      <c r="C32" s="7">
        <f>SUM(C33:C37)</f>
        <v>1899581.1900000002</v>
      </c>
      <c r="D32" s="9">
        <f>SUM(D33:D37)</f>
        <v>1287560.5399999998</v>
      </c>
      <c r="E32" s="8">
        <f t="shared" si="0"/>
        <v>67.781284989455997</v>
      </c>
    </row>
    <row r="33" spans="1:8" ht="15.75">
      <c r="A33" s="5" t="s">
        <v>34</v>
      </c>
      <c r="B33" s="6" t="s">
        <v>35</v>
      </c>
      <c r="C33" s="7">
        <v>520311.81</v>
      </c>
      <c r="D33" s="7">
        <v>367314.27</v>
      </c>
      <c r="E33" s="8">
        <f t="shared" si="0"/>
        <v>70.595028392686302</v>
      </c>
    </row>
    <row r="34" spans="1:8" ht="15.75">
      <c r="A34" s="5" t="s">
        <v>36</v>
      </c>
      <c r="B34" s="6" t="s">
        <v>37</v>
      </c>
      <c r="C34" s="7">
        <v>1193948.3500000001</v>
      </c>
      <c r="D34" s="7">
        <v>795563.57</v>
      </c>
      <c r="E34" s="8">
        <f t="shared" si="0"/>
        <v>66.632997147657179</v>
      </c>
    </row>
    <row r="35" spans="1:8" ht="15.75">
      <c r="A35" s="5" t="s">
        <v>38</v>
      </c>
      <c r="B35" s="6" t="s">
        <v>39</v>
      </c>
      <c r="C35" s="7">
        <v>106187.65</v>
      </c>
      <c r="D35" s="7">
        <v>74043.48</v>
      </c>
      <c r="E35" s="8">
        <f t="shared" si="0"/>
        <v>69.728899735515384</v>
      </c>
    </row>
    <row r="36" spans="1:8" ht="15.75">
      <c r="A36" s="5" t="s">
        <v>40</v>
      </c>
      <c r="B36" s="6" t="s">
        <v>41</v>
      </c>
      <c r="C36" s="7">
        <v>7059.08</v>
      </c>
      <c r="D36" s="7">
        <v>5057.5</v>
      </c>
      <c r="E36" s="8">
        <f t="shared" si="0"/>
        <v>71.645313553607551</v>
      </c>
    </row>
    <row r="37" spans="1:8" ht="15.75">
      <c r="A37" s="5" t="s">
        <v>42</v>
      </c>
      <c r="B37" s="6" t="s">
        <v>43</v>
      </c>
      <c r="C37" s="7">
        <v>72074.3</v>
      </c>
      <c r="D37" s="7">
        <v>45581.72</v>
      </c>
      <c r="E37" s="8">
        <f t="shared" si="0"/>
        <v>63.242681510607802</v>
      </c>
    </row>
    <row r="38" spans="1:8" ht="15.75">
      <c r="A38" s="5" t="s">
        <v>85</v>
      </c>
      <c r="B38" s="6" t="s">
        <v>86</v>
      </c>
      <c r="C38" s="7">
        <f>C39+C40</f>
        <v>219655.07</v>
      </c>
      <c r="D38" s="9">
        <f>D39+D40</f>
        <v>150835</v>
      </c>
      <c r="E38" s="8">
        <f t="shared" si="0"/>
        <v>68.669027307223089</v>
      </c>
    </row>
    <row r="39" spans="1:8" ht="15.75">
      <c r="A39" s="5" t="s">
        <v>44</v>
      </c>
      <c r="B39" s="6" t="s">
        <v>45</v>
      </c>
      <c r="C39" s="7">
        <v>208852.35</v>
      </c>
      <c r="D39" s="7">
        <v>143875.65</v>
      </c>
      <c r="E39" s="8">
        <f t="shared" si="0"/>
        <v>68.888690981930537</v>
      </c>
    </row>
    <row r="40" spans="1:8" ht="31.5">
      <c r="A40" s="5" t="s">
        <v>46</v>
      </c>
      <c r="B40" s="6" t="s">
        <v>47</v>
      </c>
      <c r="C40" s="7">
        <v>10802.72</v>
      </c>
      <c r="D40" s="7">
        <v>6959.35</v>
      </c>
      <c r="E40" s="8">
        <f t="shared" si="0"/>
        <v>64.422201075284747</v>
      </c>
    </row>
    <row r="41" spans="1:8" ht="15.75">
      <c r="A41" s="5" t="s">
        <v>96</v>
      </c>
      <c r="B41" s="6" t="s">
        <v>101</v>
      </c>
      <c r="C41" s="7">
        <f>C42</f>
        <v>652.29</v>
      </c>
      <c r="D41" s="7">
        <f>D42</f>
        <v>652.29</v>
      </c>
      <c r="E41" s="8">
        <f t="shared" si="0"/>
        <v>100</v>
      </c>
    </row>
    <row r="42" spans="1:8" ht="31.5">
      <c r="A42" s="20" t="s">
        <v>97</v>
      </c>
      <c r="B42" s="6" t="s">
        <v>98</v>
      </c>
      <c r="C42" s="7">
        <v>652.29</v>
      </c>
      <c r="D42" s="7">
        <v>652.29</v>
      </c>
      <c r="E42" s="8">
        <f t="shared" si="0"/>
        <v>100</v>
      </c>
    </row>
    <row r="43" spans="1:8" ht="15.75">
      <c r="A43" s="5" t="s">
        <v>87</v>
      </c>
      <c r="B43" s="6" t="s">
        <v>88</v>
      </c>
      <c r="C43" s="7">
        <f>SUM(C44:C47)</f>
        <v>197737.59000000003</v>
      </c>
      <c r="D43" s="7">
        <f>SUM(D44:D47)</f>
        <v>99546.27</v>
      </c>
      <c r="E43" s="8">
        <f t="shared" si="0"/>
        <v>50.342613157164493</v>
      </c>
    </row>
    <row r="44" spans="1:8" ht="15.75">
      <c r="A44" s="5" t="s">
        <v>48</v>
      </c>
      <c r="B44" s="6" t="s">
        <v>49</v>
      </c>
      <c r="C44" s="7">
        <v>4308.1000000000004</v>
      </c>
      <c r="D44" s="7">
        <v>2722.07</v>
      </c>
      <c r="E44" s="8">
        <f t="shared" si="0"/>
        <v>63.18493071191476</v>
      </c>
    </row>
    <row r="45" spans="1:8" ht="15.75">
      <c r="A45" s="5" t="s">
        <v>50</v>
      </c>
      <c r="B45" s="6" t="s">
        <v>51</v>
      </c>
      <c r="C45" s="9">
        <v>182123.18</v>
      </c>
      <c r="D45" s="7">
        <v>95620.39</v>
      </c>
      <c r="E45" s="8">
        <f t="shared" si="0"/>
        <v>52.503141005993861</v>
      </c>
    </row>
    <row r="46" spans="1:8" ht="15.75">
      <c r="A46" s="5" t="s">
        <v>52</v>
      </c>
      <c r="B46" s="6" t="s">
        <v>53</v>
      </c>
      <c r="C46" s="7">
        <v>10212.61</v>
      </c>
      <c r="D46" s="7">
        <v>479.65</v>
      </c>
      <c r="E46" s="8">
        <f t="shared" si="0"/>
        <v>4.6966446383441642</v>
      </c>
    </row>
    <row r="47" spans="1:8" ht="31.5">
      <c r="A47" s="5" t="s">
        <v>54</v>
      </c>
      <c r="B47" s="6" t="s">
        <v>55</v>
      </c>
      <c r="C47" s="7">
        <v>1093.7</v>
      </c>
      <c r="D47" s="7">
        <v>724.16</v>
      </c>
      <c r="E47" s="8">
        <f t="shared" si="0"/>
        <v>66.211941117308214</v>
      </c>
    </row>
    <row r="48" spans="1:8" ht="15.75">
      <c r="A48" s="5" t="s">
        <v>89</v>
      </c>
      <c r="B48" s="6" t="s">
        <v>90</v>
      </c>
      <c r="C48" s="7">
        <f>C49+C50+C51</f>
        <v>95477.34</v>
      </c>
      <c r="D48" s="7">
        <f>D49+D50+D51</f>
        <v>30721.59</v>
      </c>
      <c r="E48" s="8">
        <f t="shared" si="0"/>
        <v>32.176839027982979</v>
      </c>
      <c r="H48" s="15"/>
    </row>
    <row r="49" spans="1:5" ht="15.75">
      <c r="A49" s="5" t="s">
        <v>56</v>
      </c>
      <c r="B49" s="6" t="s">
        <v>57</v>
      </c>
      <c r="C49" s="7">
        <v>28440.13</v>
      </c>
      <c r="D49" s="7">
        <v>19541.12</v>
      </c>
      <c r="E49" s="8">
        <f t="shared" si="0"/>
        <v>68.709671861556188</v>
      </c>
    </row>
    <row r="50" spans="1:5" ht="15.75">
      <c r="A50" s="5" t="s">
        <v>58</v>
      </c>
      <c r="B50" s="6" t="s">
        <v>59</v>
      </c>
      <c r="C50" s="7">
        <v>58508.56</v>
      </c>
      <c r="D50" s="7">
        <v>5419.85</v>
      </c>
      <c r="E50" s="8">
        <f t="shared" si="0"/>
        <v>9.2633453976648887</v>
      </c>
    </row>
    <row r="51" spans="1:5" ht="15.75">
      <c r="A51" s="5" t="s">
        <v>99</v>
      </c>
      <c r="B51" s="6" t="s">
        <v>100</v>
      </c>
      <c r="C51" s="7">
        <v>8528.65</v>
      </c>
      <c r="D51" s="7">
        <v>5760.62</v>
      </c>
      <c r="E51" s="8">
        <f t="shared" si="0"/>
        <v>67.544335856202338</v>
      </c>
    </row>
    <row r="52" spans="1:5" ht="47.25">
      <c r="A52" s="5" t="s">
        <v>91</v>
      </c>
      <c r="B52" s="6" t="s">
        <v>92</v>
      </c>
      <c r="C52" s="7">
        <f>C53+C54</f>
        <v>187791.24</v>
      </c>
      <c r="D52" s="7">
        <f>D53+D54</f>
        <v>127729.41</v>
      </c>
      <c r="E52" s="8">
        <f t="shared" si="0"/>
        <v>68.016703015540031</v>
      </c>
    </row>
    <row r="53" spans="1:5" ht="47.25">
      <c r="A53" s="5" t="s">
        <v>60</v>
      </c>
      <c r="B53" s="6" t="s">
        <v>61</v>
      </c>
      <c r="C53" s="7">
        <v>47488.5</v>
      </c>
      <c r="D53" s="7">
        <v>35616.26</v>
      </c>
      <c r="E53" s="8">
        <f t="shared" si="0"/>
        <v>74.99975783610769</v>
      </c>
    </row>
    <row r="54" spans="1:5" ht="31.5">
      <c r="A54" s="5" t="s">
        <v>62</v>
      </c>
      <c r="B54" s="6" t="s">
        <v>63</v>
      </c>
      <c r="C54" s="7">
        <v>140302.74</v>
      </c>
      <c r="D54" s="7">
        <v>92113.15</v>
      </c>
      <c r="E54" s="8">
        <f t="shared" si="0"/>
        <v>65.653136923769281</v>
      </c>
    </row>
    <row r="55" spans="1:5" ht="15.75">
      <c r="A55" s="24" t="s">
        <v>70</v>
      </c>
      <c r="B55" s="25"/>
      <c r="C55" s="13">
        <f>C6+C14+C16+C19+C24+C29+C32+C38+C41+C43+C48+C52</f>
        <v>3506743.34</v>
      </c>
      <c r="D55" s="13">
        <f>D6+D14+D16+D19+D24+D29+D32+D38+D41+D43+D48+D52</f>
        <v>2090903.2799999998</v>
      </c>
      <c r="E55" s="8">
        <f t="shared" si="0"/>
        <v>59.625215685160462</v>
      </c>
    </row>
    <row r="56" spans="1:5" ht="31.5" customHeight="1">
      <c r="A56" s="26" t="s">
        <v>105</v>
      </c>
      <c r="B56" s="27"/>
      <c r="C56" s="9">
        <v>-159530.28</v>
      </c>
      <c r="D56" s="9">
        <v>361054.48</v>
      </c>
      <c r="E56" s="8"/>
    </row>
  </sheetData>
  <mergeCells count="4">
    <mergeCell ref="A55:B55"/>
    <mergeCell ref="A56:B56"/>
    <mergeCell ref="A1:E1"/>
    <mergeCell ref="A3:E3"/>
  </mergeCells>
  <pageMargins left="1.1811023622047245" right="0.59055118110236227" top="0.78740157480314965" bottom="0.78740157480314965" header="0.51181102362204722" footer="0.51181102362204722"/>
  <pageSetup paperSize="9" scale="9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26fomea</dc:creator>
  <dc:description>POI HSSF rep:2.41.2.80</dc:description>
  <cp:lastModifiedBy>ADMIN</cp:lastModifiedBy>
  <cp:lastPrinted>2024-07-18T02:42:43Z</cp:lastPrinted>
  <dcterms:created xsi:type="dcterms:W3CDTF">2017-04-11T06:14:59Z</dcterms:created>
  <dcterms:modified xsi:type="dcterms:W3CDTF">2024-10-22T04:29:26Z</dcterms:modified>
</cp:coreProperties>
</file>