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240" yWindow="870" windowWidth="8415" windowHeight="5970" tabRatio="959" activeTab="2"/>
  </bookViews>
  <sheets>
    <sheet name="10 показатели " sheetId="1" r:id="rId1"/>
    <sheet name="11 средства по кодам" sheetId="13" r:id="rId2"/>
    <sheet name="12 средства бюджет" sheetId="18" r:id="rId3"/>
  </sheets>
  <externalReferences>
    <externalReference r:id="rId4"/>
  </externalReferences>
  <calcPr calcId="125725"/>
</workbook>
</file>

<file path=xl/calcChain.xml><?xml version="1.0" encoding="utf-8"?>
<calcChain xmlns="http://schemas.openxmlformats.org/spreadsheetml/2006/main">
  <c r="L24" i="13"/>
  <c r="L34"/>
  <c r="M24"/>
  <c r="M11"/>
  <c r="L11"/>
  <c r="L9" s="1"/>
  <c r="H12" i="18" l="1"/>
  <c r="L7" i="13"/>
  <c r="G25" i="1"/>
  <c r="G26"/>
  <c r="G27"/>
  <c r="G28"/>
  <c r="G24"/>
  <c r="G33"/>
  <c r="G32"/>
  <c r="G30"/>
  <c r="M34" i="13" l="1"/>
  <c r="M9" s="1"/>
  <c r="N34"/>
  <c r="J26" i="18" s="1"/>
  <c r="O34" i="13"/>
  <c r="K26" i="18" s="1"/>
  <c r="J34" i="13"/>
  <c r="J24"/>
  <c r="J11"/>
  <c r="J7" l="1"/>
  <c r="I34"/>
  <c r="E26" i="18" s="1"/>
  <c r="E29" s="1"/>
  <c r="H34" i="13"/>
  <c r="D26" i="18" s="1"/>
  <c r="D29" s="1"/>
  <c r="I24" i="13"/>
  <c r="E19" i="18" s="1"/>
  <c r="E22" s="1"/>
  <c r="H24" i="13"/>
  <c r="D19" i="18" s="1"/>
  <c r="D22" s="1"/>
  <c r="I11" i="13"/>
  <c r="E12" i="18" s="1"/>
  <c r="H11" i="13"/>
  <c r="D12" i="18" s="1"/>
  <c r="H9" i="13" l="1"/>
  <c r="H7" s="1"/>
  <c r="I9"/>
  <c r="I7" s="1"/>
  <c r="D5" i="18"/>
  <c r="D8" s="1"/>
  <c r="E5"/>
  <c r="E8" s="1"/>
  <c r="I26"/>
  <c r="I29" s="1"/>
  <c r="I19"/>
  <c r="I22" s="1"/>
  <c r="I12"/>
  <c r="I5" l="1"/>
  <c r="I8" s="1"/>
  <c r="M7" i="13"/>
  <c r="K11"/>
  <c r="K34" l="1"/>
  <c r="K24"/>
  <c r="K9" l="1"/>
  <c r="K7" s="1"/>
  <c r="G12" i="18" l="1"/>
  <c r="N11" i="13"/>
  <c r="J12" i="18" s="1"/>
  <c r="O11" i="13"/>
  <c r="K12" i="18" s="1"/>
  <c r="G19"/>
  <c r="G22" s="1"/>
  <c r="N24" i="13"/>
  <c r="J19" i="18" s="1"/>
  <c r="O24" i="13"/>
  <c r="K19" i="18" s="1"/>
  <c r="G26"/>
  <c r="H26"/>
  <c r="H29" s="1"/>
  <c r="F26"/>
  <c r="O9" i="13" l="1"/>
  <c r="O7" s="1"/>
  <c r="K5" i="18" s="1"/>
  <c r="H19"/>
  <c r="H22" s="1"/>
  <c r="N9" i="13"/>
  <c r="N7" s="1"/>
  <c r="J5" i="18" s="1"/>
  <c r="G5"/>
  <c r="G8" s="1"/>
  <c r="H5" l="1"/>
  <c r="H8" s="1"/>
  <c r="F19" l="1"/>
  <c r="F22" s="1"/>
  <c r="J9" i="13"/>
  <c r="F12" i="18"/>
  <c r="B5"/>
  <c r="F5" l="1"/>
  <c r="F8" s="1"/>
</calcChain>
</file>

<file path=xl/sharedStrings.xml><?xml version="1.0" encoding="utf-8"?>
<sst xmlns="http://schemas.openxmlformats.org/spreadsheetml/2006/main" count="331" uniqueCount="168">
  <si>
    <t>№ п/п</t>
  </si>
  <si>
    <t>Цель, задачи, показатели результативности</t>
  </si>
  <si>
    <t>Плановый период</t>
  </si>
  <si>
    <t>план</t>
  </si>
  <si>
    <t>факт</t>
  </si>
  <si>
    <t>Ед. измере-ния</t>
  </si>
  <si>
    <t>январь - июнь</t>
  </si>
  <si>
    <t>Весовой критерий</t>
  </si>
  <si>
    <t>значение на конец года</t>
  </si>
  <si>
    <t>Статус</t>
  </si>
  <si>
    <t xml:space="preserve">Всего                    </t>
  </si>
  <si>
    <t xml:space="preserve">в том числе:             </t>
  </si>
  <si>
    <t xml:space="preserve">краевой бюджет           </t>
  </si>
  <si>
    <t>юридические лица</t>
  </si>
  <si>
    <t xml:space="preserve">Код бюджетной классификации </t>
  </si>
  <si>
    <t>ГРБС</t>
  </si>
  <si>
    <t>ЦСР</t>
  </si>
  <si>
    <t>ВР</t>
  </si>
  <si>
    <t xml:space="preserve">всего расходные обязательства </t>
  </si>
  <si>
    <t>Рз Пр</t>
  </si>
  <si>
    <t>Примечание</t>
  </si>
  <si>
    <t xml:space="preserve">Примечание </t>
  </si>
  <si>
    <t>Источники финансирования</t>
  </si>
  <si>
    <t xml:space="preserve">внебюджетные  источники                 </t>
  </si>
  <si>
    <t>Наименование  программы, подпрограммы</t>
  </si>
  <si>
    <t>Наименовние ГРБС</t>
  </si>
  <si>
    <t>в том числе по ГРБС:</t>
  </si>
  <si>
    <t>Муниципальная программа</t>
  </si>
  <si>
    <t>бюджеты поселений</t>
  </si>
  <si>
    <t xml:space="preserve">бюджеты поселений </t>
  </si>
  <si>
    <t>краевой бюджет</t>
  </si>
  <si>
    <t xml:space="preserve">районный бюджет           </t>
  </si>
  <si>
    <t>(с расшифровкой по главным распорядителям средств районного бюджета,  основным мероприятиям, а также по годам реализации мунипальной программы)</t>
  </si>
  <si>
    <t>%</t>
  </si>
  <si>
    <t>"Управление имуществом Емельяновского района"</t>
  </si>
  <si>
    <t>162</t>
  </si>
  <si>
    <t>Статус (муниципальная программа, мероприятия муниципальной программы)</t>
  </si>
  <si>
    <t>0113</t>
  </si>
  <si>
    <t>0501</t>
  </si>
  <si>
    <t>Отношение поступившей дебиторской задолженности по арендной плате за земельные участки по отношению к размеру дебиторской задолженности на начало года</t>
  </si>
  <si>
    <t>Доля бесхозяйных объектов, прошедших государственную регистрацию</t>
  </si>
  <si>
    <t>1.1</t>
  </si>
  <si>
    <t>1.1.1</t>
  </si>
  <si>
    <t>тыс.руб.</t>
  </si>
  <si>
    <t>в том числе поступления задолженности по решениям суда</t>
  </si>
  <si>
    <t>Размер дебиторской задолженности на начало года</t>
  </si>
  <si>
    <t>1.2</t>
  </si>
  <si>
    <t>1.2.1</t>
  </si>
  <si>
    <t>шт</t>
  </si>
  <si>
    <t>1.2.2</t>
  </si>
  <si>
    <t>1.2.3</t>
  </si>
  <si>
    <t>Х</t>
  </si>
  <si>
    <t>х</t>
  </si>
  <si>
    <t>МКУ "УправЗем"</t>
  </si>
  <si>
    <t>1.1.2</t>
  </si>
  <si>
    <t>1.1.3</t>
  </si>
  <si>
    <t>1.2.4</t>
  </si>
  <si>
    <t>1.2.5</t>
  </si>
  <si>
    <t>1.2.6</t>
  </si>
  <si>
    <t>1.3</t>
  </si>
  <si>
    <t>1.3.1</t>
  </si>
  <si>
    <t>Доходы от продажи земельных участков, государственная собственность на которые не разграничена и которые расположены в границах сельских поселений</t>
  </si>
  <si>
    <t>2018 год</t>
  </si>
  <si>
    <t>Информация
о целевых показателях муниципальной  программы "Управление муниципальным имуществом Емельяновского района"
 и показателях результативности подпрограмм  и отдельных  мероприятий 
муниципальной  программы "Управление муниципальным имуществом Емельяновского района"</t>
  </si>
  <si>
    <t>Год, предшествующий отчетному году</t>
  </si>
  <si>
    <t>Примечание (причины невыполнения показателей по программе, выбор действий по преодолению)</t>
  </si>
  <si>
    <t>Цель: повышение результативности и эффективности управления, использования и распоряжения  муниципальным имуществом и земельными ресурсами</t>
  </si>
  <si>
    <t xml:space="preserve">Темп прироста дебиторской задолженности по арендной плате за земельные участки, государственная собственность на которые не разграничена и которые расположены в границах поселений, на начало года </t>
  </si>
  <si>
    <t xml:space="preserve">Доля поступлений по дебиторской задолженности по арендной плате за земельные участки, государственная собственность на которые не разграничена и которые расположены в границах поселений, в общем объеме поступлений </t>
  </si>
  <si>
    <t>Задача: Инвентаризация, паспортизация, регистрация и приватизация муниципального имущества для максимального вовлечения объектов имущества в хозяйственный оборот</t>
  </si>
  <si>
    <t>Подпрограмма 1. «Управление и распоряжение муниципальным имуществом»</t>
  </si>
  <si>
    <t>Уровень собираемости по аренде имущества</t>
  </si>
  <si>
    <t>Задача: эффективное и рациональное использование земельными ресурсами</t>
  </si>
  <si>
    <t>Подпрограмма 2. «Управление земельными ресурсами»</t>
  </si>
  <si>
    <t>Процент внесенных договоров аренды, постановлений о предоставлении в собственность, платежных документов в автоматизированную информационную систему «Аренда земель», выявленных в результате мероприятий направленных на сбор, актуализацию и систематизацию информации о состоянии арендного землепользования на территории муниципального образования Емельяновский район</t>
  </si>
  <si>
    <t>Количество проведенных торгов по предоставлению земельных участков путем проведения торгов</t>
  </si>
  <si>
    <t>Количество земельных участков, прошедших рыночную оценку</t>
  </si>
  <si>
    <t>Количество заключенных договоров аренды</t>
  </si>
  <si>
    <t>Количество заключенных договоров купли-продажи</t>
  </si>
  <si>
    <t>Количество расторгнутых договоров аренды земельных участков</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</si>
  <si>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поселений, а также средства от продажи права за заключение договоров аренды указанных земельных участков</t>
  </si>
  <si>
    <t>1.2.7</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</si>
  <si>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сельских поселений</t>
  </si>
  <si>
    <t>1.2.10.</t>
  </si>
  <si>
    <t>Задача: Эффективное использование денежных средств на осуществление функций по достижению цели в рамках Программы</t>
  </si>
  <si>
    <t>Подпрограмма 3. «Обеспечение реализации муниципальной программы и прочие мероприятия»</t>
  </si>
  <si>
    <t>5</t>
  </si>
  <si>
    <t xml:space="preserve">Подпрограмма 1. </t>
  </si>
  <si>
    <t>«Управление и распоряжение муниципальным имуществом»</t>
  </si>
  <si>
    <t xml:space="preserve">Подпрограмма 2. </t>
  </si>
  <si>
    <t>«Управление земельными ресурсами»</t>
  </si>
  <si>
    <t xml:space="preserve">Подпрограмма 3. </t>
  </si>
  <si>
    <t>«Обеспечение реализации муниципальной программы и прочие мероприятия»</t>
  </si>
  <si>
    <t>1210080430</t>
  </si>
  <si>
    <t>1210081010</t>
  </si>
  <si>
    <t>1210081020</t>
  </si>
  <si>
    <t>1210081080</t>
  </si>
  <si>
    <t>1220081450</t>
  </si>
  <si>
    <t>1230080210</t>
  </si>
  <si>
    <t xml:space="preserve">Информация
об использовании бюджетных ассигнований районного бюджета
и иных средств на реализацию программы "Управление муниципальным имуществом Емельяновского района" с указанием плановых
и фактических значений
</t>
  </si>
  <si>
    <t>Наименование муниципальной программы Емельяновского района, подпрограммы, отдельного мероприятия муниципальной программы Емельяновского района</t>
  </si>
  <si>
    <t>2019 год</t>
  </si>
  <si>
    <t>Подпрограмма 1.</t>
  </si>
  <si>
    <t>Подпрограмма 3.</t>
  </si>
  <si>
    <t>Подпрограмма 2.</t>
  </si>
  <si>
    <t>0412</t>
  </si>
  <si>
    <t>Использование бюджетных ассигнований районного бюджета и иных средств на реализацию мероприятий муниципальной программы "Управление муниципальным имуществом Емельяновского района"</t>
  </si>
  <si>
    <t>1.1.4</t>
  </si>
  <si>
    <t>1210081760</t>
  </si>
  <si>
    <t>1210081950</t>
  </si>
  <si>
    <t>1.2.8</t>
  </si>
  <si>
    <t>Количество выявленных нарушений законодательства в части использования земельных участков</t>
  </si>
  <si>
    <t>Количество демонтированных незаконно установленных рекламных щитов</t>
  </si>
  <si>
    <t>1.2.9</t>
  </si>
  <si>
    <t>1.2.9.1.</t>
  </si>
  <si>
    <t>1.2.11.</t>
  </si>
  <si>
    <t>1.2.12.</t>
  </si>
  <si>
    <t xml:space="preserve">2020 год </t>
  </si>
  <si>
    <t>1230081970</t>
  </si>
  <si>
    <t>1210081930</t>
  </si>
  <si>
    <t>0502</t>
  </si>
  <si>
    <t>1210081940</t>
  </si>
  <si>
    <t>2020 год</t>
  </si>
  <si>
    <t>16,5</t>
  </si>
  <si>
    <t>13,5</t>
  </si>
  <si>
    <t>Постановка на учет объектов электросетевого хозяйства в качестве бесхозяйных</t>
  </si>
  <si>
    <t>Рыночная оценка движимого и недвижимого имущества</t>
  </si>
  <si>
    <t xml:space="preserve">Обеспечение взноса на капитальный ремонт общего имущества в многоквартирных домах, собственником помещений  которых является МО Емельяновский район от начислений за отчетный период </t>
  </si>
  <si>
    <t>Обеспечение охраны здания, находящегося в казне МО Емельяновский район (с.Частоостровское, ул.Лесная, д.)</t>
  </si>
  <si>
    <t xml:space="preserve">Уровень собираемости по оплате 5%  от прибыли </t>
  </si>
  <si>
    <t xml:space="preserve">Доля исполнения бюджетных ассигнований, предусмотренных муниципальной программой
 «Управление муниципальным имуществом Емельяновского района»  
</t>
  </si>
  <si>
    <t>1.1.5</t>
  </si>
  <si>
    <t>1.1.6</t>
  </si>
  <si>
    <t>Администрация Емельяновского района</t>
  </si>
  <si>
    <t>009</t>
  </si>
  <si>
    <t>8,7</t>
  </si>
  <si>
    <t>0,8</t>
  </si>
  <si>
    <t>Расходы по годам, тыс. рублей</t>
  </si>
  <si>
    <t>Отчетный год (2019)</t>
  </si>
  <si>
    <t xml:space="preserve">2021 год </t>
  </si>
  <si>
    <t>29,0</t>
  </si>
  <si>
    <t>20,7</t>
  </si>
  <si>
    <t>1,7</t>
  </si>
  <si>
    <t>17,8</t>
  </si>
  <si>
    <t>2,9</t>
  </si>
  <si>
    <t>15,2</t>
  </si>
  <si>
    <t>2,4</t>
  </si>
  <si>
    <t>2018 (отчетный год)</t>
  </si>
  <si>
    <t>2021 год</t>
  </si>
  <si>
    <t>14,5</t>
  </si>
  <si>
    <t>За 2019 год специалистами отдела архитектуры выполнена следующая работа: постановления о формировании и перераспределении земельных участков -   895, градостроительные планы земельных участков - 336, разрешения на строительство, с проверкой проектной документации - 96, разрешения на ввод в эксплуатацию с выездом на место строительства и осмотром объекта - 70, уведомления о планируемом строительстве объектов индивидуального жилищного строительства - 2987, уведомления об окончании строительства объектов индивидуального жилищного строительства с рассмотрением технических планов - 994, акты освидетельствования проведения основных работ при получении материнского капитала с выездом на объект - 42, разрешения на размещение объектов инженерного обеспечения- 410, постановления о присвоении и изменении категории земельных участков– 1070, ответы, запросы, письма заявителям и учреждениям - 4581, проекты внесения изменений в правила землепользования и застройки с проведением аналитической работы и изучением градостроительной документации на территории   Частоостровского, Устюгского, Никольского, Зеледеевского, Тальского, Гаревского сельсоветов, проекты внесения изменений в  ГП и ПЗиЗ на территории Солонцовского и Шуваевского сельсоветов, утверждены ПЗиЗ на территорию Еловсого сельсовета, согласование в Правительстве Красноярского края проектов внесения изменений в ГП и ПЗиЗ на территории Мининского и Элитовского сельсоветов, рассмотрение заявлений от многодетных семей, с ведением реестра и размещением информации на краевом портале – 1068, по подготовке схем размещения земельных участков на топооснове по обращению граждан для подключения водоснабжения, ответы на межведомственные запросы по вопросам строительства, присвоения категорий, предоставления информации из генеральных планов ежедневно не менее 20-30; подготовка ежемесячных, ежеквартальных и годовых отчетов в службу стройнадзора, в органы госстатистики и службу по контролю в области градостроительной деятельности. В целях пополнения бюджета района существует необходимость проведения работы по подбору земельных участков возможных к формированию с дальнейшей реализацией с аукциона, проведению рыночной оценки в соответствие с регламентами ГП и ПЗиЗ. Данная работа не проводится в связи с отсутствием свободного специалиста.</t>
  </si>
  <si>
    <t>1230010210</t>
  </si>
  <si>
    <t>1230010230</t>
  </si>
  <si>
    <t>1230010380</t>
  </si>
  <si>
    <t xml:space="preserve">МКУ "УправЗем." изначально планировало проведение аукциона по предоставлению в аренду земельных участков с начальной суммарной ежегодной арендной платы в размере 25839,0 тыс. руб.. В связи с изменением вида разрешенного использования данных земельных участков, начальная суммарная ежегодная арендная плата составляет 2024,1 тыс. руб. (снижение на 23814,9 тыс. руб.). </t>
  </si>
  <si>
    <t>В связи с отсутствием запланированных поступлений задолженности по решениям суда по причине, указанной в пункте 1.2.9.1.</t>
  </si>
  <si>
    <t>Отклонение фактического от запланированного показателя является несущественным (0,3%)</t>
  </si>
  <si>
    <t>Отклонение фактического от запланированного показателя является несущественным (0,2%)</t>
  </si>
  <si>
    <t>Планируемые к поступлению в 2019 году денежные средства по решениям суда не поступили по следующим причинам: 1. в размере 13,6 млн. рублей списаны комиссией по признании безнадежной к взысканию задолженности по платежам в  бюджет Емельяновского района в  связи с ликвидацией должников; 2. в размере 6,6 млн - ввиду отсутствия денежных средст на расчетных счетах и  имущества у должников, на которое можно обратить взыскание в рамках исполнительного производства</t>
  </si>
  <si>
    <t>Фактически использовано выделенных бюджетных ассигнований 97,0%, доля исполнения бюджетных ассигнований ниже на 1,2 % по причине неоплаты образовавшейся кредиторской задолженности по договорам, заключенным в 2019 году в размере 217,2 тыс. рублей, которая будет погашена в 2020 году. Частично неиспользованы бюджетные ассигнования в размере 581,9 тыс. руб., в т.ч. по статьям: руководство и управление в сфере установленных функций органов местного самоуправления (заработная плата) - 289,6 тыс. рублей, оплата услуг по охране, коммунальным услугам здания, в котором размещалось отделение временного пребывания инвалидов в с. Частоостровское - 244,4 тыс. руб., оплата коммунальных услуг за муниципальное имущество, до момента его предоставления пользователям - 24,7 тыс. руб., прочие статьи - 23,2 тыс. руб.</t>
  </si>
  <si>
    <t>В связи с фактическим частичным непогашением текущей задолженности ООО "ЕКК" в 2019 году перед бюджетом в размере 152,3 тыс. рублей</t>
  </si>
  <si>
    <t xml:space="preserve">В отчетном 2019 году специалистами была проведена работа по заключению муниципальных контрактов для проведения рыночной оценки муниципального имущества. Так в соответствии с контрактами № 4040-НД/19 от 15.08.2019 г., № 4040-НД19 от 15.08.2019 г., № 4060-НД/19 от 23.08.2019 г. была проведена рыночная оценка 2-х объектов коммунального хозяйства (теплосети), 2-х объектов нежилых зданий, 2-е оценки рыночной стоимости 1 м.кв. для последующего приобретения жилого помещения.  </t>
  </si>
  <si>
    <t xml:space="preserve">В виду проведения работы по сверки с региональным фондом капитального ремента в конце 2018 года - январь 2019 года, фактически увеличился перечень жилых помещение по которым РФКР произвел перерсчет. Однако бюджетные средства запланированные на 2019 года не покрывали на 22% текущие платижи, а с учетом кредиторской задолжности в 2019 году оплата составила 61% </t>
  </si>
  <si>
    <t>В 2019 году было запланировано проведение работ по постановки на учет объектов электросетевого хозяйства в качастве бесхозяйных, даный план не выполнен в виду проведения подготовительных работ не требующих финансовых затрат. Проведен анализ безхозяйных объектов, орпеделен приоретет. Проведен сбор информации от организаций оказывающих услуги по постановке объектов на кадастровый учет, о возможности постановки запланированных объктов на учет как ОКС или как линейный объект. Ввиду трудоемкости проведенной работы заключение муниципальных контрактов на проведение работ по постановке на учет объектов в качестве бесхозяйных запланировано в первом квартале 2020 года.</t>
  </si>
  <si>
    <t>0,0</t>
  </si>
  <si>
    <t>В связи с тем, что в 2019 году работы по постановке на учет объектов электросетевого хозяйства в качестве бесхозяйного не проводились по причинам, указанным в п. 1.1.1</t>
  </si>
  <si>
    <t>21,1</t>
  </si>
  <si>
    <t>32,9</t>
  </si>
</sst>
</file>

<file path=xl/styles.xml><?xml version="1.0" encoding="utf-8"?>
<styleSheet xmlns="http://schemas.openxmlformats.org/spreadsheetml/2006/main">
  <numFmts count="1">
    <numFmt numFmtId="164" formatCode="0.0"/>
  </numFmts>
  <fonts count="14">
    <font>
      <sz val="10"/>
      <name val="Arial Cyr"/>
      <charset val="204"/>
    </font>
    <font>
      <sz val="8"/>
      <name val="Arial Cyr"/>
      <charset val="204"/>
    </font>
    <font>
      <sz val="9"/>
      <name val="Times New Roman"/>
      <family val="1"/>
      <charset val="204"/>
    </font>
    <font>
      <b/>
      <sz val="9"/>
      <name val="Times New Roman"/>
      <family val="1"/>
      <charset val="204"/>
    </font>
    <font>
      <sz val="12"/>
      <name val="Times New Roman"/>
      <family val="1"/>
      <charset val="204"/>
    </font>
    <font>
      <sz val="12"/>
      <name val="Times New Roman"/>
      <family val="1"/>
    </font>
    <font>
      <sz val="10"/>
      <name val="Times New Roman"/>
      <family val="1"/>
      <charset val="204"/>
    </font>
    <font>
      <b/>
      <sz val="10"/>
      <name val="Times New Roman"/>
      <family val="1"/>
      <charset val="204"/>
    </font>
    <font>
      <sz val="8"/>
      <name val="Times New Roman"/>
      <family val="1"/>
      <charset val="204"/>
    </font>
    <font>
      <b/>
      <sz val="9"/>
      <color rgb="FFFF0000"/>
      <name val="Times New Roman"/>
      <family val="1"/>
      <charset val="204"/>
    </font>
    <font>
      <b/>
      <sz val="12"/>
      <name val="Times New Roman"/>
      <family val="1"/>
      <charset val="204"/>
    </font>
    <font>
      <sz val="14"/>
      <name val="Times New Roman"/>
      <family val="1"/>
    </font>
    <font>
      <sz val="14"/>
      <name val="Times New Roman"/>
      <family val="1"/>
      <charset val="204"/>
    </font>
    <font>
      <sz val="7"/>
      <name val="Times New Roman"/>
      <family val="1"/>
      <charset val="204"/>
    </font>
  </fonts>
  <fills count="3">
    <fill>
      <patternFill patternType="none"/>
    </fill>
    <fill>
      <patternFill patternType="gray125"/>
    </fill>
    <fill>
      <patternFill patternType="solid">
        <fgColor theme="0"/>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s>
  <cellStyleXfs count="1">
    <xf numFmtId="0" fontId="0" fillId="0" borderId="0"/>
  </cellStyleXfs>
  <cellXfs count="164">
    <xf numFmtId="0" fontId="0" fillId="0" borderId="0" xfId="0"/>
    <xf numFmtId="0" fontId="6" fillId="0" borderId="0" xfId="0" applyFont="1"/>
    <xf numFmtId="0" fontId="6" fillId="0" borderId="1" xfId="0" applyFont="1" applyBorder="1" applyAlignment="1">
      <alignment horizontal="center" vertical="top"/>
    </xf>
    <xf numFmtId="49" fontId="6" fillId="0" borderId="1" xfId="0" applyNumberFormat="1" applyFont="1" applyBorder="1" applyAlignment="1">
      <alignment horizontal="center" vertical="top"/>
    </xf>
    <xf numFmtId="0" fontId="2" fillId="0" borderId="0" xfId="0" applyFont="1" applyBorder="1" applyAlignment="1">
      <alignment wrapText="1"/>
    </xf>
    <xf numFmtId="0" fontId="6" fillId="0" borderId="1" xfId="0" applyFont="1" applyFill="1" applyBorder="1" applyAlignment="1">
      <alignment horizontal="center" vertical="top"/>
    </xf>
    <xf numFmtId="0" fontId="7" fillId="0" borderId="1" xfId="0" applyFont="1" applyFill="1" applyBorder="1" applyAlignment="1">
      <alignment vertical="top" wrapText="1"/>
    </xf>
    <xf numFmtId="0" fontId="7" fillId="0" borderId="1" xfId="0" applyFont="1" applyFill="1" applyBorder="1" applyAlignment="1">
      <alignment horizontal="center" vertical="top"/>
    </xf>
    <xf numFmtId="0" fontId="7" fillId="0" borderId="0" xfId="0" applyFont="1" applyFill="1" applyAlignment="1">
      <alignment vertical="top"/>
    </xf>
    <xf numFmtId="0" fontId="6" fillId="0" borderId="0" xfId="0" applyFont="1" applyAlignment="1">
      <alignment vertical="top"/>
    </xf>
    <xf numFmtId="49" fontId="6" fillId="0" borderId="1" xfId="0" applyNumberFormat="1" applyFont="1" applyFill="1" applyBorder="1" applyAlignment="1">
      <alignment horizontal="center" vertical="top"/>
    </xf>
    <xf numFmtId="0" fontId="6" fillId="0" borderId="0" xfId="0" applyFont="1" applyBorder="1" applyAlignment="1">
      <alignment horizontal="center"/>
    </xf>
    <xf numFmtId="0" fontId="6" fillId="0" borderId="0" xfId="0" applyFont="1" applyAlignment="1">
      <alignment wrapText="1"/>
    </xf>
    <xf numFmtId="164" fontId="2" fillId="0" borderId="1" xfId="0" applyNumberFormat="1" applyFont="1" applyFill="1" applyBorder="1" applyAlignment="1">
      <alignment horizontal="left" vertical="top" wrapText="1"/>
    </xf>
    <xf numFmtId="0" fontId="3" fillId="0" borderId="0" xfId="0" applyFont="1" applyFill="1" applyAlignment="1">
      <alignment horizontal="left" vertical="top" wrapText="1"/>
    </xf>
    <xf numFmtId="0" fontId="2" fillId="0" borderId="1" xfId="0" applyFont="1" applyBorder="1" applyAlignment="1">
      <alignment vertical="center" wrapText="1"/>
    </xf>
    <xf numFmtId="0" fontId="6" fillId="0" borderId="1" xfId="0" applyFont="1" applyBorder="1" applyAlignment="1">
      <alignment vertical="top" wrapText="1"/>
    </xf>
    <xf numFmtId="49" fontId="2" fillId="0" borderId="0" xfId="0" applyNumberFormat="1" applyFont="1" applyFill="1" applyAlignment="1">
      <alignment horizontal="center" vertical="top" wrapText="1"/>
    </xf>
    <xf numFmtId="0" fontId="2" fillId="0" borderId="0" xfId="0" applyFont="1" applyFill="1" applyAlignment="1">
      <alignment wrapText="1"/>
    </xf>
    <xf numFmtId="0" fontId="2" fillId="0" borderId="0" xfId="0" applyFont="1" applyFill="1" applyAlignment="1">
      <alignment horizontal="center" wrapText="1"/>
    </xf>
    <xf numFmtId="0" fontId="2" fillId="0" borderId="0" xfId="0" applyFont="1" applyFill="1" applyAlignment="1">
      <alignment horizontal="center" vertical="center" wrapText="1"/>
    </xf>
    <xf numFmtId="0" fontId="2" fillId="0" borderId="0" xfId="0" applyFont="1" applyFill="1" applyAlignment="1">
      <alignment horizontal="left" vertical="top" wrapText="1"/>
    </xf>
    <xf numFmtId="49" fontId="2" fillId="0" borderId="1" xfId="0" applyNumberFormat="1" applyFont="1" applyFill="1" applyBorder="1" applyAlignment="1">
      <alignment horizontal="left" vertical="top" wrapText="1"/>
    </xf>
    <xf numFmtId="49" fontId="3" fillId="0" borderId="1" xfId="0" applyNumberFormat="1" applyFont="1" applyFill="1" applyBorder="1" applyAlignment="1">
      <alignment horizontal="left" vertical="top" wrapText="1"/>
    </xf>
    <xf numFmtId="0" fontId="2" fillId="0" borderId="0" xfId="0" applyFont="1"/>
    <xf numFmtId="0" fontId="3" fillId="0" borderId="1" xfId="0" applyFont="1" applyBorder="1"/>
    <xf numFmtId="0" fontId="2" fillId="0" borderId="1" xfId="0" applyFont="1" applyBorder="1"/>
    <xf numFmtId="0" fontId="2" fillId="0" borderId="0" xfId="0" applyFont="1" applyBorder="1" applyAlignment="1">
      <alignment horizontal="left" vertical="top" wrapText="1"/>
    </xf>
    <xf numFmtId="0" fontId="2" fillId="0" borderId="0" xfId="0" applyFont="1" applyBorder="1" applyAlignment="1">
      <alignment horizontal="center" vertical="top" wrapText="1"/>
    </xf>
    <xf numFmtId="0" fontId="2" fillId="0" borderId="0" xfId="0" applyFont="1" applyBorder="1" applyAlignment="1">
      <alignment vertical="top" wrapText="1"/>
    </xf>
    <xf numFmtId="4" fontId="7" fillId="0" borderId="1" xfId="0" applyNumberFormat="1" applyFont="1" applyFill="1" applyBorder="1" applyAlignment="1">
      <alignment horizontal="center" vertical="top"/>
    </xf>
    <xf numFmtId="4" fontId="6" fillId="0" borderId="1" xfId="0" applyNumberFormat="1" applyFont="1" applyBorder="1" applyAlignment="1">
      <alignment horizontal="center" vertical="top"/>
    </xf>
    <xf numFmtId="49" fontId="2" fillId="2" borderId="1" xfId="0" applyNumberFormat="1" applyFont="1" applyFill="1" applyBorder="1" applyAlignment="1">
      <alignment horizontal="left" vertical="top" wrapText="1"/>
    </xf>
    <xf numFmtId="0" fontId="2" fillId="2" borderId="1" xfId="0" applyFont="1" applyFill="1" applyBorder="1" applyAlignment="1">
      <alignment horizontal="left" vertical="top" wrapText="1"/>
    </xf>
    <xf numFmtId="164" fontId="2" fillId="2" borderId="1" xfId="0" applyNumberFormat="1" applyFont="1" applyFill="1" applyBorder="1" applyAlignment="1">
      <alignment horizontal="left" vertical="top" wrapText="1"/>
    </xf>
    <xf numFmtId="0" fontId="2" fillId="2" borderId="0" xfId="0" applyFont="1" applyFill="1" applyAlignment="1">
      <alignment horizontal="left" vertical="top" wrapText="1"/>
    </xf>
    <xf numFmtId="0" fontId="2" fillId="0" borderId="1" xfId="0" applyFont="1" applyFill="1" applyBorder="1" applyAlignment="1">
      <alignment horizontal="left" vertical="top" wrapText="1"/>
    </xf>
    <xf numFmtId="0" fontId="2" fillId="0" borderId="1" xfId="0" applyFont="1" applyFill="1" applyBorder="1" applyAlignment="1">
      <alignment horizontal="left" vertical="top" wrapText="1"/>
    </xf>
    <xf numFmtId="0" fontId="2" fillId="0" borderId="1" xfId="0" applyFont="1" applyFill="1" applyBorder="1" applyAlignment="1">
      <alignment horizontal="center" vertical="top" wrapText="1"/>
    </xf>
    <xf numFmtId="0" fontId="6" fillId="0" borderId="7" xfId="0" applyFont="1" applyBorder="1" applyAlignment="1">
      <alignment horizontal="center" vertical="center" wrapText="1"/>
    </xf>
    <xf numFmtId="0" fontId="2" fillId="2" borderId="0" xfId="0" applyFont="1" applyFill="1" applyAlignment="1">
      <alignment wrapText="1"/>
    </xf>
    <xf numFmtId="0" fontId="2" fillId="0" borderId="1" xfId="0" applyFont="1" applyFill="1" applyBorder="1" applyAlignment="1">
      <alignment horizontal="left" vertical="top" wrapText="1"/>
    </xf>
    <xf numFmtId="0" fontId="2" fillId="0" borderId="1" xfId="0" applyFont="1" applyFill="1" applyBorder="1" applyAlignment="1">
      <alignment horizontal="left" vertical="top" wrapText="1"/>
    </xf>
    <xf numFmtId="0" fontId="2" fillId="0" borderId="1" xfId="0" applyFont="1" applyBorder="1" applyAlignment="1">
      <alignment horizontal="center" vertical="center" wrapText="1"/>
    </xf>
    <xf numFmtId="0" fontId="2" fillId="0" borderId="1" xfId="0" applyFont="1" applyBorder="1" applyAlignment="1">
      <alignment vertical="top" wrapText="1"/>
    </xf>
    <xf numFmtId="49" fontId="2" fillId="0" borderId="0" xfId="0" applyNumberFormat="1" applyFont="1" applyFill="1" applyBorder="1" applyAlignment="1">
      <alignment horizontal="left" vertical="top" wrapText="1"/>
    </xf>
    <xf numFmtId="0" fontId="2" fillId="0" borderId="0" xfId="0" applyFont="1" applyFill="1" applyBorder="1" applyAlignment="1">
      <alignment horizontal="left" vertical="top" wrapText="1"/>
    </xf>
    <xf numFmtId="0" fontId="9" fillId="2" borderId="0" xfId="0" applyFont="1" applyFill="1" applyBorder="1" applyAlignment="1">
      <alignment horizontal="left" vertical="top" wrapText="1"/>
    </xf>
    <xf numFmtId="164" fontId="2" fillId="0" borderId="0" xfId="0" applyNumberFormat="1" applyFont="1" applyFill="1" applyBorder="1" applyAlignment="1">
      <alignment horizontal="left" vertical="top" wrapText="1"/>
    </xf>
    <xf numFmtId="164" fontId="2" fillId="2" borderId="0" xfId="0" applyNumberFormat="1" applyFont="1" applyFill="1" applyBorder="1" applyAlignment="1">
      <alignment horizontal="left" vertical="top" wrapText="1"/>
    </xf>
    <xf numFmtId="49" fontId="3" fillId="0" borderId="2" xfId="0" applyNumberFormat="1" applyFont="1" applyFill="1" applyBorder="1" applyAlignment="1">
      <alignment horizontal="left" vertical="top" wrapText="1"/>
    </xf>
    <xf numFmtId="0" fontId="6" fillId="0" borderId="1" xfId="0" applyFont="1" applyBorder="1" applyAlignment="1">
      <alignment horizontal="center" vertical="center" wrapText="1"/>
    </xf>
    <xf numFmtId="0" fontId="6" fillId="0" borderId="1" xfId="0" applyFont="1" applyBorder="1" applyAlignment="1">
      <alignment horizontal="left" vertical="top" wrapText="1"/>
    </xf>
    <xf numFmtId="0" fontId="6" fillId="0" borderId="1" xfId="0" applyFont="1" applyBorder="1"/>
    <xf numFmtId="0" fontId="6" fillId="0" borderId="1" xfId="0" applyFont="1" applyBorder="1" applyAlignment="1">
      <alignment horizontal="center"/>
    </xf>
    <xf numFmtId="2" fontId="2" fillId="0" borderId="1" xfId="0" applyNumberFormat="1" applyFont="1" applyBorder="1"/>
    <xf numFmtId="2" fontId="2" fillId="0" borderId="1" xfId="0" applyNumberFormat="1" applyFont="1" applyBorder="1" applyAlignment="1">
      <alignment horizontal="center"/>
    </xf>
    <xf numFmtId="0" fontId="2" fillId="0" borderId="1" xfId="0" applyFont="1" applyFill="1" applyBorder="1" applyAlignment="1">
      <alignment horizontal="left" vertical="top" wrapText="1"/>
    </xf>
    <xf numFmtId="0" fontId="4" fillId="0" borderId="0" xfId="0" applyFont="1"/>
    <xf numFmtId="0" fontId="4" fillId="0" borderId="9" xfId="0" applyFont="1" applyBorder="1" applyAlignment="1">
      <alignment horizontal="center"/>
    </xf>
    <xf numFmtId="0" fontId="5" fillId="0" borderId="0" xfId="0" applyFont="1"/>
    <xf numFmtId="0" fontId="5" fillId="0" borderId="9" xfId="0" applyFont="1" applyBorder="1" applyAlignment="1">
      <alignment horizontal="center"/>
    </xf>
    <xf numFmtId="0" fontId="2" fillId="0" borderId="1" xfId="0" applyFont="1" applyFill="1" applyBorder="1" applyAlignment="1">
      <alignment horizontal="left" vertical="top" wrapText="1"/>
    </xf>
    <xf numFmtId="0" fontId="6" fillId="0" borderId="1" xfId="0" applyFont="1" applyFill="1" applyBorder="1" applyAlignment="1">
      <alignment horizontal="center" vertical="center" wrapText="1"/>
    </xf>
    <xf numFmtId="0" fontId="6" fillId="0" borderId="0" xfId="0" applyFont="1" applyFill="1"/>
    <xf numFmtId="49" fontId="3" fillId="2" borderId="1" xfId="0" applyNumberFormat="1" applyFont="1" applyFill="1" applyBorder="1" applyAlignment="1">
      <alignment horizontal="left" vertical="top" wrapText="1"/>
    </xf>
    <xf numFmtId="0" fontId="3" fillId="2" borderId="0" xfId="0" applyFont="1" applyFill="1" applyAlignment="1">
      <alignment horizontal="left" vertical="top" wrapText="1"/>
    </xf>
    <xf numFmtId="0" fontId="8" fillId="0" borderId="1" xfId="0" applyFont="1" applyFill="1" applyBorder="1" applyAlignment="1">
      <alignment horizontal="center" vertical="center" wrapText="1"/>
    </xf>
    <xf numFmtId="0" fontId="2" fillId="0" borderId="1" xfId="0" applyFont="1" applyFill="1" applyBorder="1" applyAlignment="1">
      <alignment horizontal="left" vertical="top" wrapText="1"/>
    </xf>
    <xf numFmtId="0" fontId="2" fillId="2" borderId="1" xfId="0" applyFont="1" applyFill="1" applyBorder="1" applyAlignment="1">
      <alignment horizontal="left" vertical="top" wrapText="1"/>
    </xf>
    <xf numFmtId="0" fontId="2" fillId="0" borderId="1" xfId="0" applyFont="1" applyFill="1" applyBorder="1" applyAlignment="1">
      <alignment horizontal="left" vertical="top" wrapText="1"/>
    </xf>
    <xf numFmtId="0" fontId="2" fillId="2" borderId="1" xfId="0" applyFont="1" applyFill="1" applyBorder="1" applyAlignment="1">
      <alignment horizontal="left" vertical="top" wrapText="1"/>
    </xf>
    <xf numFmtId="164" fontId="2" fillId="2" borderId="1" xfId="0" applyNumberFormat="1" applyFont="1" applyFill="1" applyBorder="1" applyAlignment="1">
      <alignment horizontal="center" vertical="top" wrapText="1"/>
    </xf>
    <xf numFmtId="0" fontId="7" fillId="0" borderId="1" xfId="0" applyNumberFormat="1" applyFont="1" applyFill="1" applyBorder="1" applyAlignment="1">
      <alignment horizontal="center" vertical="top"/>
    </xf>
    <xf numFmtId="0" fontId="6" fillId="0" borderId="1" xfId="0" applyNumberFormat="1" applyFont="1" applyBorder="1" applyAlignment="1">
      <alignment horizontal="center" vertical="top"/>
    </xf>
    <xf numFmtId="0" fontId="6" fillId="0" borderId="1" xfId="0" applyNumberFormat="1" applyFont="1" applyFill="1" applyBorder="1" applyAlignment="1">
      <alignment horizontal="center" vertical="top"/>
    </xf>
    <xf numFmtId="0" fontId="7" fillId="0" borderId="1" xfId="0" applyNumberFormat="1" applyFont="1" applyBorder="1" applyAlignment="1">
      <alignment horizontal="center" vertical="top"/>
    </xf>
    <xf numFmtId="0" fontId="6" fillId="0" borderId="1" xfId="0" applyNumberFormat="1" applyFont="1" applyBorder="1"/>
    <xf numFmtId="0" fontId="6" fillId="0" borderId="1" xfId="0" applyNumberFormat="1" applyFont="1" applyFill="1" applyBorder="1"/>
    <xf numFmtId="0" fontId="6" fillId="0" borderId="1" xfId="0" applyNumberFormat="1" applyFont="1" applyBorder="1" applyAlignment="1">
      <alignment horizontal="center"/>
    </xf>
    <xf numFmtId="0" fontId="6" fillId="0" borderId="1" xfId="0" applyNumberFormat="1" applyFont="1" applyFill="1" applyBorder="1" applyAlignment="1">
      <alignment horizontal="center"/>
    </xf>
    <xf numFmtId="0" fontId="6" fillId="2" borderId="1" xfId="0" applyNumberFormat="1" applyFont="1" applyFill="1" applyBorder="1" applyAlignment="1" applyProtection="1">
      <alignment horizontal="center" vertical="center" wrapText="1"/>
    </xf>
    <xf numFmtId="0" fontId="6" fillId="0" borderId="1" xfId="0" applyNumberFormat="1" applyFont="1" applyFill="1" applyBorder="1" applyAlignment="1" applyProtection="1">
      <alignment horizontal="center" vertical="center" wrapText="1"/>
    </xf>
    <xf numFmtId="0" fontId="3" fillId="0" borderId="1" xfId="0" applyNumberFormat="1" applyFont="1" applyBorder="1" applyAlignment="1">
      <alignment horizontal="center" vertical="center" wrapText="1"/>
    </xf>
    <xf numFmtId="0" fontId="2" fillId="0" borderId="1" xfId="0" applyNumberFormat="1" applyFont="1" applyBorder="1" applyAlignment="1">
      <alignment horizontal="center" vertical="center" wrapText="1"/>
    </xf>
    <xf numFmtId="0" fontId="3" fillId="0" borderId="1" xfId="0" applyNumberFormat="1" applyFont="1" applyBorder="1" applyAlignment="1">
      <alignment horizontal="center" wrapText="1"/>
    </xf>
    <xf numFmtId="0" fontId="2" fillId="0" borderId="1" xfId="0" applyNumberFormat="1" applyFont="1" applyBorder="1" applyAlignment="1">
      <alignment horizontal="center" wrapText="1"/>
    </xf>
    <xf numFmtId="0" fontId="2" fillId="0" borderId="1" xfId="0" applyNumberFormat="1" applyFont="1" applyBorder="1" applyAlignment="1">
      <alignment horizontal="center"/>
    </xf>
    <xf numFmtId="0" fontId="3" fillId="0" borderId="1" xfId="0" applyNumberFormat="1" applyFont="1" applyBorder="1" applyAlignment="1">
      <alignment horizontal="center"/>
    </xf>
    <xf numFmtId="0" fontId="3" fillId="2" borderId="1" xfId="0" applyNumberFormat="1" applyFont="1" applyFill="1" applyBorder="1" applyAlignment="1">
      <alignment horizontal="center"/>
    </xf>
    <xf numFmtId="0" fontId="2" fillId="2" borderId="1" xfId="0" applyNumberFormat="1" applyFont="1" applyFill="1" applyBorder="1" applyAlignment="1">
      <alignment horizontal="center"/>
    </xf>
    <xf numFmtId="0" fontId="11" fillId="0" borderId="0" xfId="0" applyFont="1"/>
    <xf numFmtId="0" fontId="11" fillId="0" borderId="8" xfId="0" applyFont="1" applyBorder="1" applyAlignment="1">
      <alignment horizontal="center"/>
    </xf>
    <xf numFmtId="0" fontId="11" fillId="0" borderId="0" xfId="0" applyFont="1" applyAlignment="1">
      <alignment vertical="center"/>
    </xf>
    <xf numFmtId="0" fontId="12" fillId="0" borderId="0" xfId="0" applyFont="1" applyFill="1" applyAlignment="1">
      <alignment horizontal="center" vertical="center"/>
    </xf>
    <xf numFmtId="0" fontId="12" fillId="0" borderId="8" xfId="0" applyFont="1" applyBorder="1" applyAlignment="1">
      <alignment horizontal="center"/>
    </xf>
    <xf numFmtId="0" fontId="12" fillId="0" borderId="0" xfId="0" applyFont="1" applyAlignment="1">
      <alignment vertical="center"/>
    </xf>
    <xf numFmtId="0" fontId="12" fillId="0" borderId="0" xfId="0" applyFont="1"/>
    <xf numFmtId="0" fontId="2" fillId="2" borderId="1" xfId="0" applyFont="1" applyFill="1" applyBorder="1" applyAlignment="1">
      <alignment horizontal="left" vertical="top" wrapText="1"/>
    </xf>
    <xf numFmtId="0" fontId="2" fillId="0" borderId="1" xfId="0" applyFont="1" applyFill="1" applyBorder="1" applyAlignment="1">
      <alignment horizontal="left" vertical="top" wrapText="1"/>
    </xf>
    <xf numFmtId="0" fontId="6" fillId="0" borderId="1" xfId="0" applyNumberFormat="1" applyFont="1" applyBorder="1" applyAlignment="1">
      <alignment horizontal="center" vertical="center"/>
    </xf>
    <xf numFmtId="0" fontId="2" fillId="0" borderId="1" xfId="0" applyFont="1" applyFill="1" applyBorder="1" applyAlignment="1">
      <alignment horizontal="left" vertical="top" wrapText="1"/>
    </xf>
    <xf numFmtId="0" fontId="2" fillId="2" borderId="1" xfId="0" applyFont="1" applyFill="1" applyBorder="1" applyAlignment="1">
      <alignment horizontal="left" vertical="top" wrapText="1"/>
    </xf>
    <xf numFmtId="0" fontId="2" fillId="2" borderId="1" xfId="0" applyFont="1" applyFill="1" applyBorder="1" applyAlignment="1">
      <alignment horizontal="center" vertical="top" wrapText="1"/>
    </xf>
    <xf numFmtId="0" fontId="2" fillId="2" borderId="1" xfId="0" applyFont="1" applyFill="1" applyBorder="1" applyAlignment="1">
      <alignment vertical="top" wrapText="1"/>
    </xf>
    <xf numFmtId="0" fontId="2" fillId="0" borderId="1" xfId="0" applyFont="1" applyFill="1" applyBorder="1" applyAlignment="1">
      <alignment horizontal="left" vertical="top" wrapText="1"/>
    </xf>
    <xf numFmtId="0" fontId="2" fillId="0" borderId="1" xfId="0" applyFont="1" applyFill="1" applyBorder="1" applyAlignment="1">
      <alignment horizontal="left" vertical="top" wrapText="1"/>
    </xf>
    <xf numFmtId="0" fontId="8" fillId="0" borderId="1" xfId="0" applyFont="1" applyFill="1" applyBorder="1" applyAlignment="1">
      <alignment horizontal="left" vertical="top" wrapText="1"/>
    </xf>
    <xf numFmtId="0" fontId="8" fillId="2" borderId="1" xfId="0" applyFont="1" applyFill="1" applyBorder="1" applyAlignment="1">
      <alignment vertical="top" wrapText="1"/>
    </xf>
    <xf numFmtId="0" fontId="8" fillId="2" borderId="1" xfId="0" applyFont="1" applyFill="1" applyBorder="1" applyAlignment="1">
      <alignment horizontal="left" vertical="top" wrapText="1"/>
    </xf>
    <xf numFmtId="0" fontId="2" fillId="2" borderId="1" xfId="0" applyFont="1" applyFill="1" applyBorder="1" applyAlignment="1">
      <alignment horizontal="left" vertical="top" wrapText="1"/>
    </xf>
    <xf numFmtId="2" fontId="2" fillId="0" borderId="1" xfId="0" applyNumberFormat="1" applyFont="1" applyFill="1" applyBorder="1" applyAlignment="1">
      <alignment horizontal="center" vertical="top" wrapText="1"/>
    </xf>
    <xf numFmtId="2" fontId="2" fillId="2" borderId="1" xfId="0" applyNumberFormat="1" applyFont="1" applyFill="1" applyBorder="1" applyAlignment="1">
      <alignment horizontal="left" vertical="top" wrapText="1"/>
    </xf>
    <xf numFmtId="2" fontId="2" fillId="2" borderId="1" xfId="0" applyNumberFormat="1" applyFont="1" applyFill="1" applyBorder="1" applyAlignment="1">
      <alignment horizontal="center" vertical="top" wrapText="1"/>
    </xf>
    <xf numFmtId="0" fontId="3" fillId="0" borderId="1" xfId="0" applyFont="1" applyFill="1" applyBorder="1" applyAlignment="1">
      <alignment horizontal="left" vertical="top" wrapText="1"/>
    </xf>
    <xf numFmtId="0" fontId="2" fillId="0" borderId="1" xfId="0" applyFont="1" applyFill="1" applyBorder="1" applyAlignment="1">
      <alignment horizontal="left" vertical="top" wrapText="1"/>
    </xf>
    <xf numFmtId="49" fontId="8" fillId="0" borderId="1" xfId="0" applyNumberFormat="1" applyFont="1" applyFill="1" applyBorder="1" applyAlignment="1">
      <alignment horizontal="center" vertical="top" wrapText="1"/>
    </xf>
    <xf numFmtId="0" fontId="3" fillId="0" borderId="13" xfId="0" applyFont="1" applyFill="1" applyBorder="1" applyAlignment="1">
      <alignment horizontal="center" vertical="center" wrapText="1"/>
    </xf>
    <xf numFmtId="0" fontId="3" fillId="0" borderId="8" xfId="0" applyFont="1" applyFill="1" applyBorder="1" applyAlignment="1">
      <alignment horizontal="center" vertical="center" wrapText="1"/>
    </xf>
    <xf numFmtId="0" fontId="3" fillId="0" borderId="14" xfId="0" applyFont="1" applyFill="1" applyBorder="1" applyAlignment="1">
      <alignment horizontal="center" vertical="center" wrapText="1"/>
    </xf>
    <xf numFmtId="0" fontId="2" fillId="0" borderId="1" xfId="0" applyFont="1" applyBorder="1" applyAlignment="1">
      <alignment horizontal="center" vertical="center" wrapText="1"/>
    </xf>
    <xf numFmtId="0" fontId="2" fillId="0" borderId="4" xfId="0" applyFont="1" applyBorder="1" applyAlignment="1">
      <alignment horizontal="center" vertical="center" wrapText="1"/>
    </xf>
    <xf numFmtId="0" fontId="2" fillId="0" borderId="10" xfId="0" applyFont="1" applyBorder="1" applyAlignment="1">
      <alignment horizontal="center" vertical="center" wrapText="1"/>
    </xf>
    <xf numFmtId="0" fontId="13" fillId="2" borderId="7" xfId="0" applyFont="1" applyFill="1" applyBorder="1" applyAlignment="1">
      <alignment horizontal="left" vertical="top" wrapText="1"/>
    </xf>
    <xf numFmtId="0" fontId="13" fillId="2" borderId="2" xfId="0" applyFont="1" applyFill="1" applyBorder="1" applyAlignment="1">
      <alignment horizontal="left" vertical="top" wrapText="1"/>
    </xf>
    <xf numFmtId="0" fontId="3" fillId="0" borderId="0" xfId="0" applyFont="1" applyFill="1" applyAlignment="1">
      <alignment horizontal="center" wrapText="1"/>
    </xf>
    <xf numFmtId="0" fontId="3" fillId="2" borderId="1" xfId="0" applyFont="1" applyFill="1" applyBorder="1" applyAlignment="1">
      <alignment horizontal="left" vertical="top" wrapText="1"/>
    </xf>
    <xf numFmtId="0" fontId="2" fillId="2" borderId="1" xfId="0" applyFont="1" applyFill="1" applyBorder="1" applyAlignment="1">
      <alignment horizontal="left" vertical="top" wrapText="1"/>
    </xf>
    <xf numFmtId="0" fontId="8" fillId="0" borderId="1" xfId="0" applyFont="1" applyFill="1" applyBorder="1" applyAlignment="1">
      <alignment horizontal="center" vertical="center" wrapText="1"/>
    </xf>
    <xf numFmtId="0" fontId="8" fillId="2" borderId="1"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2" fillId="0" borderId="5" xfId="0" applyFont="1" applyFill="1" applyBorder="1" applyAlignment="1">
      <alignment horizontal="left" vertical="top" wrapText="1"/>
    </xf>
    <xf numFmtId="0" fontId="2" fillId="0" borderId="15" xfId="0" applyFont="1" applyFill="1" applyBorder="1" applyAlignment="1">
      <alignment horizontal="left" vertical="top" wrapText="1"/>
    </xf>
    <xf numFmtId="0" fontId="2" fillId="0" borderId="6" xfId="0" applyFont="1" applyFill="1" applyBorder="1" applyAlignment="1">
      <alignment horizontal="left" vertical="top" wrapText="1"/>
    </xf>
    <xf numFmtId="0" fontId="6" fillId="0" borderId="1" xfId="0" applyFont="1" applyBorder="1" applyAlignment="1">
      <alignment horizontal="center" vertical="center" wrapText="1"/>
    </xf>
    <xf numFmtId="0" fontId="6" fillId="0" borderId="1" xfId="0" applyFont="1" applyBorder="1" applyAlignment="1">
      <alignment horizontal="center" vertical="top" wrapText="1"/>
    </xf>
    <xf numFmtId="0" fontId="6" fillId="0" borderId="7" xfId="0" applyFont="1" applyBorder="1" applyAlignment="1">
      <alignment horizontal="center" vertical="top" wrapText="1"/>
    </xf>
    <xf numFmtId="0" fontId="6" fillId="0" borderId="3" xfId="0" applyFont="1" applyBorder="1" applyAlignment="1">
      <alignment horizontal="center" vertical="top" wrapText="1"/>
    </xf>
    <xf numFmtId="0" fontId="6" fillId="0" borderId="2" xfId="0" applyFont="1" applyBorder="1" applyAlignment="1">
      <alignment horizontal="center" vertical="top" wrapText="1"/>
    </xf>
    <xf numFmtId="0" fontId="10" fillId="0" borderId="0" xfId="0" applyFont="1" applyAlignment="1">
      <alignment horizontal="center" wrapText="1"/>
    </xf>
    <xf numFmtId="0" fontId="10" fillId="0" borderId="0" xfId="0" applyFont="1" applyAlignment="1">
      <alignment horizontal="center"/>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1" xfId="0" applyFont="1" applyFill="1" applyBorder="1" applyAlignment="1">
      <alignment horizontal="center" vertical="center" wrapText="1"/>
    </xf>
    <xf numFmtId="0" fontId="6" fillId="0" borderId="11" xfId="0" applyFont="1" applyBorder="1" applyAlignment="1">
      <alignment horizontal="center" vertical="center" wrapText="1"/>
    </xf>
    <xf numFmtId="0" fontId="6" fillId="0" borderId="9" xfId="0" applyFont="1" applyBorder="1" applyAlignment="1">
      <alignment horizontal="center" vertical="center" wrapText="1"/>
    </xf>
    <xf numFmtId="0" fontId="6" fillId="0" borderId="12" xfId="0" applyFont="1" applyBorder="1" applyAlignment="1">
      <alignment horizontal="center" vertical="center" wrapText="1"/>
    </xf>
    <xf numFmtId="0" fontId="6" fillId="0" borderId="13" xfId="0" applyFont="1" applyBorder="1" applyAlignment="1">
      <alignment horizontal="center" vertical="center" wrapText="1"/>
    </xf>
    <xf numFmtId="0" fontId="6" fillId="0" borderId="14" xfId="0" applyFont="1" applyBorder="1" applyAlignment="1">
      <alignment horizontal="center" vertical="center" wrapText="1"/>
    </xf>
    <xf numFmtId="0" fontId="4" fillId="0" borderId="9" xfId="0" applyFont="1" applyFill="1" applyBorder="1" applyAlignment="1">
      <alignment horizontal="center"/>
    </xf>
    <xf numFmtId="0" fontId="12" fillId="0" borderId="8" xfId="0" applyFont="1" applyFill="1" applyBorder="1" applyAlignment="1">
      <alignment horizontal="center"/>
    </xf>
    <xf numFmtId="0" fontId="6" fillId="0" borderId="1" xfId="0" applyFont="1" applyBorder="1" applyAlignment="1">
      <alignment horizontal="left" vertical="top" wrapText="1"/>
    </xf>
    <xf numFmtId="0" fontId="12" fillId="0" borderId="0" xfId="0" applyFont="1" applyFill="1" applyAlignment="1">
      <alignment horizontal="center" vertical="center"/>
    </xf>
    <xf numFmtId="0" fontId="3" fillId="0" borderId="8" xfId="0" applyFont="1" applyBorder="1" applyAlignment="1">
      <alignment horizontal="center"/>
    </xf>
    <xf numFmtId="0" fontId="2" fillId="0" borderId="1" xfId="0" applyFont="1" applyBorder="1" applyAlignment="1">
      <alignment vertical="top" wrapText="1"/>
    </xf>
    <xf numFmtId="0" fontId="2" fillId="0" borderId="7" xfId="0" applyFont="1" applyBorder="1" applyAlignment="1">
      <alignment horizontal="center" vertical="top" wrapText="1"/>
    </xf>
    <xf numFmtId="0" fontId="2" fillId="0" borderId="3" xfId="0" applyFont="1" applyBorder="1" applyAlignment="1">
      <alignment horizontal="center" vertical="top" wrapText="1"/>
    </xf>
    <xf numFmtId="0" fontId="2" fillId="0" borderId="2" xfId="0" applyFont="1" applyBorder="1" applyAlignment="1">
      <alignment horizontal="center" vertical="top" wrapText="1"/>
    </xf>
    <xf numFmtId="0" fontId="11" fillId="0" borderId="8" xfId="0" applyFont="1" applyFill="1" applyBorder="1" applyAlignment="1">
      <alignment horizontal="center"/>
    </xf>
    <xf numFmtId="0" fontId="5" fillId="0" borderId="9" xfId="0" applyFont="1" applyBorder="1" applyAlignment="1">
      <alignment horizontal="center"/>
    </xf>
    <xf numFmtId="0" fontId="11" fillId="0" borderId="0" xfId="0" applyFont="1" applyFill="1" applyAlignment="1">
      <alignment horizontal="center" vertical="center"/>
    </xf>
    <xf numFmtId="0" fontId="2" fillId="0" borderId="7" xfId="0" applyFont="1" applyBorder="1" applyAlignment="1">
      <alignment horizontal="left" vertical="top" wrapText="1"/>
    </xf>
    <xf numFmtId="0" fontId="2" fillId="0" borderId="3" xfId="0" applyFont="1" applyBorder="1" applyAlignment="1">
      <alignment horizontal="left" vertical="top" wrapText="1"/>
    </xf>
    <xf numFmtId="0" fontId="2" fillId="0" borderId="2" xfId="0" applyFont="1" applyBorder="1" applyAlignment="1">
      <alignment horizontal="left" vertical="top" wrapText="1"/>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1054;&#1073;&#1084;&#1077;&#1085;&#1085;&#1080;&#1082;\&#1053;&#1040;&#1058;&#1040;&#1064;&#1040;%20&#1050;&#1056;&#1048;&#1050;&#1057;\&#1087;&#1080;&#1089;&#1100;&#1084;&#1072;%20&#1080;%20&#1086;&#1090;&#1074;&#1077;&#1090;&#1099;\&#1087;&#1080;&#1089;&#1100;&#1084;&#1072;%202017\&#1084;&#1072;&#1088;&#1090;\&#1091;&#1087;&#1088;&#1072;&#1074;&#1083;&#1077;&#1085;&#1080;&#1077;%20&#1080;&#1084;&#1091;&#1097;&#1077;&#1089;&#1090;&#1074;&#1086;&#1084;\&#1059;&#1087;&#1088;&#1072;&#1074;&#1083;&#1077;&#1085;&#1080;&#1077;%20&#1080;&#1084;&#1091;&#1097;&#1077;&#1089;&#1090;&#1074;&#1086;&#1084;%20&#1055;&#1088;&#1080;&#1083;&#1086;&#1078;&#1077;&#1085;&#1080;&#1103;%20&#1082;%20&#1086;&#1090;&#1095;&#1077;&#1090;&#1091;%20&#1087;&#1086;%20&#1087;&#1088;&#1086;&#1075;&#1088;&#1072;&#1084;&#1084;&#1077;%20(9).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8 показатели "/>
      <sheetName val="9 средства по кодам"/>
      <sheetName val="10 средства бюджет"/>
      <sheetName val="соисп-ь по Транспорту прил 9"/>
      <sheetName val="соисп-ь по Транспорту прил 10"/>
      <sheetName val="11 КАИП"/>
      <sheetName val="Лист2"/>
    </sheetNames>
    <sheetDataSet>
      <sheetData sheetId="0"/>
      <sheetData sheetId="1">
        <row r="7">
          <cell r="B7" t="str">
            <v>"Управление имуществом Емельяновского района"</v>
          </cell>
        </row>
      </sheetData>
      <sheetData sheetId="2"/>
      <sheetData sheetId="3"/>
      <sheetData sheetId="4"/>
      <sheetData sheetId="5"/>
      <sheetData sheetId="6"/>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A1:M37"/>
  <sheetViews>
    <sheetView view="pageBreakPreview" zoomScale="140" zoomScaleSheetLayoutView="140" workbookViewId="0">
      <pane xSplit="2" ySplit="6" topLeftCell="G34" activePane="bottomRight" state="frozen"/>
      <selection pane="topRight" activeCell="C1" sqref="C1"/>
      <selection pane="bottomLeft" activeCell="A7" sqref="A7"/>
      <selection pane="bottomRight" activeCell="B34" sqref="B34:M34"/>
    </sheetView>
  </sheetViews>
  <sheetFormatPr defaultRowHeight="12"/>
  <cols>
    <col min="1" max="1" width="6.42578125" style="17" customWidth="1"/>
    <col min="2" max="2" width="26.28515625" style="18" customWidth="1"/>
    <col min="3" max="3" width="7.140625" style="19" customWidth="1"/>
    <col min="4" max="4" width="11.42578125" style="40" customWidth="1"/>
    <col min="5" max="5" width="9.28515625" style="18" customWidth="1"/>
    <col min="6" max="6" width="8.28515625" style="18" customWidth="1"/>
    <col min="7" max="7" width="7.5703125" style="18" customWidth="1"/>
    <col min="8" max="9" width="8.85546875" style="18" customWidth="1"/>
    <col min="10" max="10" width="8" style="18" customWidth="1"/>
    <col min="11" max="11" width="7.5703125" style="18" customWidth="1"/>
    <col min="12" max="12" width="10.42578125" style="18" customWidth="1"/>
    <col min="13" max="13" width="76.28515625" style="18" customWidth="1"/>
    <col min="14" max="16384" width="9.140625" style="18"/>
  </cols>
  <sheetData>
    <row r="1" spans="1:13" ht="64.5" customHeight="1">
      <c r="B1" s="125" t="s">
        <v>63</v>
      </c>
      <c r="C1" s="125"/>
      <c r="D1" s="125"/>
      <c r="E1" s="125"/>
      <c r="F1" s="125"/>
      <c r="G1" s="125"/>
      <c r="H1" s="125"/>
      <c r="I1" s="125"/>
      <c r="J1" s="125"/>
      <c r="K1" s="125"/>
      <c r="L1" s="125"/>
      <c r="M1" s="125"/>
    </row>
    <row r="2" spans="1:13" ht="6" customHeight="1" thickBot="1"/>
    <row r="3" spans="1:13" s="20" customFormat="1" ht="51" customHeight="1">
      <c r="A3" s="116" t="s">
        <v>0</v>
      </c>
      <c r="B3" s="128" t="s">
        <v>1</v>
      </c>
      <c r="C3" s="128" t="s">
        <v>5</v>
      </c>
      <c r="D3" s="129" t="s">
        <v>7</v>
      </c>
      <c r="E3" s="120" t="s">
        <v>64</v>
      </c>
      <c r="F3" s="120"/>
      <c r="G3" s="130" t="s">
        <v>138</v>
      </c>
      <c r="H3" s="130"/>
      <c r="I3" s="130"/>
      <c r="J3" s="130"/>
      <c r="K3" s="121" t="s">
        <v>2</v>
      </c>
      <c r="L3" s="121"/>
      <c r="M3" s="128" t="s">
        <v>65</v>
      </c>
    </row>
    <row r="4" spans="1:13" s="20" customFormat="1" ht="31.5" customHeight="1">
      <c r="A4" s="116"/>
      <c r="B4" s="128"/>
      <c r="C4" s="128"/>
      <c r="D4" s="129"/>
      <c r="E4" s="120">
        <v>2018</v>
      </c>
      <c r="F4" s="120"/>
      <c r="G4" s="128" t="s">
        <v>6</v>
      </c>
      <c r="H4" s="128"/>
      <c r="I4" s="128" t="s">
        <v>8</v>
      </c>
      <c r="J4" s="128"/>
      <c r="K4" s="120" t="s">
        <v>117</v>
      </c>
      <c r="L4" s="120" t="s">
        <v>139</v>
      </c>
      <c r="M4" s="128"/>
    </row>
    <row r="5" spans="1:13" s="20" customFormat="1" ht="26.25" customHeight="1" thickBot="1">
      <c r="A5" s="116"/>
      <c r="B5" s="128"/>
      <c r="C5" s="128"/>
      <c r="D5" s="129"/>
      <c r="E5" s="43" t="s">
        <v>3</v>
      </c>
      <c r="F5" s="43" t="s">
        <v>4</v>
      </c>
      <c r="G5" s="67" t="s">
        <v>3</v>
      </c>
      <c r="H5" s="67" t="s">
        <v>4</v>
      </c>
      <c r="I5" s="67" t="s">
        <v>3</v>
      </c>
      <c r="J5" s="67" t="s">
        <v>4</v>
      </c>
      <c r="K5" s="122"/>
      <c r="L5" s="122"/>
      <c r="M5" s="128"/>
    </row>
    <row r="6" spans="1:13" s="14" customFormat="1" ht="31.5" customHeight="1">
      <c r="A6" s="50">
        <v>1</v>
      </c>
      <c r="B6" s="117" t="s">
        <v>66</v>
      </c>
      <c r="C6" s="118"/>
      <c r="D6" s="118"/>
      <c r="E6" s="118"/>
      <c r="F6" s="118"/>
      <c r="G6" s="118"/>
      <c r="H6" s="118"/>
      <c r="I6" s="118"/>
      <c r="J6" s="118"/>
      <c r="K6" s="118"/>
      <c r="L6" s="118"/>
      <c r="M6" s="119"/>
    </row>
    <row r="7" spans="1:13" s="21" customFormat="1" ht="90" customHeight="1">
      <c r="A7" s="22"/>
      <c r="B7" s="41" t="s">
        <v>67</v>
      </c>
      <c r="C7" s="36" t="s">
        <v>33</v>
      </c>
      <c r="D7" s="33" t="s">
        <v>51</v>
      </c>
      <c r="E7" s="99">
        <v>-9.1999999999999993</v>
      </c>
      <c r="F7" s="99">
        <v>-19.8</v>
      </c>
      <c r="G7" s="99">
        <v>-3.2</v>
      </c>
      <c r="H7" s="13">
        <v>-2.9</v>
      </c>
      <c r="I7" s="99">
        <v>-3.2</v>
      </c>
      <c r="J7" s="13">
        <v>-2.9</v>
      </c>
      <c r="K7" s="99">
        <v>-28.9</v>
      </c>
      <c r="L7" s="99">
        <v>-17.8</v>
      </c>
      <c r="M7" s="107" t="s">
        <v>156</v>
      </c>
    </row>
    <row r="8" spans="1:13" s="35" customFormat="1" ht="72">
      <c r="A8" s="32"/>
      <c r="B8" s="102" t="s">
        <v>39</v>
      </c>
      <c r="C8" s="102" t="s">
        <v>33</v>
      </c>
      <c r="D8" s="102" t="s">
        <v>51</v>
      </c>
      <c r="E8" s="32" t="s">
        <v>123</v>
      </c>
      <c r="F8" s="32" t="s">
        <v>135</v>
      </c>
      <c r="G8" s="32" t="s">
        <v>149</v>
      </c>
      <c r="H8" s="102">
        <v>2E-3</v>
      </c>
      <c r="I8" s="32" t="s">
        <v>140</v>
      </c>
      <c r="J8" s="32" t="s">
        <v>166</v>
      </c>
      <c r="K8" s="32" t="s">
        <v>143</v>
      </c>
      <c r="L8" s="32" t="s">
        <v>144</v>
      </c>
      <c r="M8" s="108" t="s">
        <v>155</v>
      </c>
    </row>
    <row r="9" spans="1:13" s="35" customFormat="1" ht="118.5" customHeight="1">
      <c r="A9" s="32"/>
      <c r="B9" s="102" t="s">
        <v>68</v>
      </c>
      <c r="C9" s="102" t="s">
        <v>33</v>
      </c>
      <c r="D9" s="102" t="s">
        <v>51</v>
      </c>
      <c r="E9" s="32" t="s">
        <v>124</v>
      </c>
      <c r="F9" s="32" t="s">
        <v>136</v>
      </c>
      <c r="G9" s="32" t="s">
        <v>141</v>
      </c>
      <c r="H9" s="102">
        <v>0.01</v>
      </c>
      <c r="I9" s="32" t="s">
        <v>141</v>
      </c>
      <c r="J9" s="32" t="s">
        <v>167</v>
      </c>
      <c r="K9" s="32" t="s">
        <v>145</v>
      </c>
      <c r="L9" s="32" t="s">
        <v>146</v>
      </c>
      <c r="M9" s="108" t="s">
        <v>155</v>
      </c>
    </row>
    <row r="10" spans="1:13" s="35" customFormat="1" ht="36" customHeight="1">
      <c r="A10" s="32"/>
      <c r="B10" s="110" t="s">
        <v>40</v>
      </c>
      <c r="C10" s="110" t="s">
        <v>33</v>
      </c>
      <c r="D10" s="110" t="s">
        <v>51</v>
      </c>
      <c r="E10" s="32" t="s">
        <v>86</v>
      </c>
      <c r="F10" s="32" t="s">
        <v>86</v>
      </c>
      <c r="G10" s="32" t="s">
        <v>142</v>
      </c>
      <c r="H10" s="34">
        <v>0</v>
      </c>
      <c r="I10" s="32" t="s">
        <v>142</v>
      </c>
      <c r="J10" s="32" t="s">
        <v>164</v>
      </c>
      <c r="K10" s="32" t="s">
        <v>142</v>
      </c>
      <c r="L10" s="32" t="s">
        <v>142</v>
      </c>
      <c r="M10" s="110" t="s">
        <v>165</v>
      </c>
    </row>
    <row r="11" spans="1:13" s="14" customFormat="1" ht="28.5" customHeight="1">
      <c r="A11" s="23" t="s">
        <v>41</v>
      </c>
      <c r="B11" s="114" t="s">
        <v>69</v>
      </c>
      <c r="C11" s="114"/>
      <c r="D11" s="114"/>
      <c r="E11" s="114"/>
      <c r="F11" s="114"/>
      <c r="G11" s="114"/>
      <c r="H11" s="114"/>
      <c r="I11" s="114"/>
      <c r="J11" s="114"/>
      <c r="K11" s="114"/>
      <c r="L11" s="114"/>
      <c r="M11" s="114"/>
    </row>
    <row r="12" spans="1:13" s="21" customFormat="1" ht="13.5" customHeight="1">
      <c r="A12" s="22"/>
      <c r="B12" s="131" t="s">
        <v>70</v>
      </c>
      <c r="C12" s="132"/>
      <c r="D12" s="132"/>
      <c r="E12" s="132"/>
      <c r="F12" s="132"/>
      <c r="G12" s="132"/>
      <c r="H12" s="132"/>
      <c r="I12" s="132"/>
      <c r="J12" s="132"/>
      <c r="K12" s="132"/>
      <c r="L12" s="132"/>
      <c r="M12" s="133"/>
    </row>
    <row r="13" spans="1:13" s="35" customFormat="1" ht="100.5" customHeight="1">
      <c r="A13" s="32" t="s">
        <v>42</v>
      </c>
      <c r="B13" s="110" t="s">
        <v>125</v>
      </c>
      <c r="C13" s="110" t="s">
        <v>48</v>
      </c>
      <c r="D13" s="110">
        <v>0.05</v>
      </c>
      <c r="E13" s="34">
        <v>10</v>
      </c>
      <c r="F13" s="34">
        <v>0</v>
      </c>
      <c r="G13" s="34">
        <v>0</v>
      </c>
      <c r="H13" s="34">
        <v>0</v>
      </c>
      <c r="I13" s="34">
        <v>5</v>
      </c>
      <c r="J13" s="34">
        <v>0</v>
      </c>
      <c r="K13" s="34">
        <v>5</v>
      </c>
      <c r="L13" s="34">
        <v>5</v>
      </c>
      <c r="M13" s="110" t="s">
        <v>163</v>
      </c>
    </row>
    <row r="14" spans="1:13" s="35" customFormat="1" ht="75" customHeight="1">
      <c r="A14" s="32" t="s">
        <v>54</v>
      </c>
      <c r="B14" s="110" t="s">
        <v>126</v>
      </c>
      <c r="C14" s="110" t="s">
        <v>48</v>
      </c>
      <c r="D14" s="110">
        <v>0.1</v>
      </c>
      <c r="E14" s="34">
        <v>15</v>
      </c>
      <c r="F14" s="34">
        <v>15</v>
      </c>
      <c r="G14" s="34">
        <v>25</v>
      </c>
      <c r="H14" s="34">
        <v>0</v>
      </c>
      <c r="I14" s="34">
        <v>50</v>
      </c>
      <c r="J14" s="34">
        <v>6</v>
      </c>
      <c r="K14" s="34">
        <v>45</v>
      </c>
      <c r="L14" s="34">
        <v>40</v>
      </c>
      <c r="M14" s="110" t="s">
        <v>161</v>
      </c>
    </row>
    <row r="15" spans="1:13" s="35" customFormat="1" ht="85.5" customHeight="1">
      <c r="A15" s="32" t="s">
        <v>55</v>
      </c>
      <c r="B15" s="110" t="s">
        <v>127</v>
      </c>
      <c r="C15" s="110" t="s">
        <v>33</v>
      </c>
      <c r="D15" s="110">
        <v>0.04</v>
      </c>
      <c r="E15" s="34">
        <v>100</v>
      </c>
      <c r="F15" s="34">
        <v>41</v>
      </c>
      <c r="G15" s="34">
        <v>100</v>
      </c>
      <c r="H15" s="34">
        <v>0</v>
      </c>
      <c r="I15" s="34">
        <v>100</v>
      </c>
      <c r="J15" s="34">
        <v>61</v>
      </c>
      <c r="K15" s="72">
        <v>100</v>
      </c>
      <c r="L15" s="72">
        <v>100</v>
      </c>
      <c r="M15" s="110" t="s">
        <v>162</v>
      </c>
    </row>
    <row r="16" spans="1:13" s="35" customFormat="1" ht="53.25" customHeight="1">
      <c r="A16" s="32" t="s">
        <v>107</v>
      </c>
      <c r="B16" s="69" t="s">
        <v>128</v>
      </c>
      <c r="C16" s="69" t="s">
        <v>48</v>
      </c>
      <c r="D16" s="69">
        <v>0.04</v>
      </c>
      <c r="E16" s="34">
        <v>1</v>
      </c>
      <c r="F16" s="34">
        <v>1</v>
      </c>
      <c r="G16" s="34">
        <v>1</v>
      </c>
      <c r="H16" s="34">
        <v>1</v>
      </c>
      <c r="I16" s="34">
        <v>1</v>
      </c>
      <c r="J16" s="34">
        <v>1</v>
      </c>
      <c r="K16" s="72">
        <v>1</v>
      </c>
      <c r="L16" s="72">
        <v>1</v>
      </c>
      <c r="M16" s="71"/>
    </row>
    <row r="17" spans="1:13" s="35" customFormat="1" ht="94.5" customHeight="1">
      <c r="A17" s="32" t="s">
        <v>131</v>
      </c>
      <c r="B17" s="33" t="s">
        <v>71</v>
      </c>
      <c r="C17" s="33" t="s">
        <v>33</v>
      </c>
      <c r="D17" s="33">
        <v>0.05</v>
      </c>
      <c r="E17" s="34">
        <v>95</v>
      </c>
      <c r="F17" s="34">
        <v>166.96</v>
      </c>
      <c r="G17" s="34">
        <v>95</v>
      </c>
      <c r="H17" s="34">
        <v>41.2</v>
      </c>
      <c r="I17" s="34">
        <v>95</v>
      </c>
      <c r="J17" s="34">
        <v>73.7</v>
      </c>
      <c r="K17" s="34">
        <v>95</v>
      </c>
      <c r="L17" s="34">
        <v>95</v>
      </c>
      <c r="M17" s="109" t="s">
        <v>160</v>
      </c>
    </row>
    <row r="18" spans="1:13" s="35" customFormat="1" ht="84" customHeight="1">
      <c r="A18" s="32" t="s">
        <v>132</v>
      </c>
      <c r="B18" s="33" t="s">
        <v>129</v>
      </c>
      <c r="C18" s="33" t="s">
        <v>33</v>
      </c>
      <c r="D18" s="33">
        <v>0.05</v>
      </c>
      <c r="E18" s="34">
        <v>95</v>
      </c>
      <c r="F18" s="34">
        <v>0</v>
      </c>
      <c r="G18" s="34">
        <v>95</v>
      </c>
      <c r="H18" s="34">
        <v>19.2</v>
      </c>
      <c r="I18" s="34">
        <v>95</v>
      </c>
      <c r="J18" s="34">
        <v>100</v>
      </c>
      <c r="K18" s="34">
        <v>95</v>
      </c>
      <c r="L18" s="34">
        <v>95</v>
      </c>
      <c r="M18" s="71"/>
    </row>
    <row r="19" spans="1:13" s="66" customFormat="1" ht="18.75" customHeight="1">
      <c r="A19" s="65" t="s">
        <v>46</v>
      </c>
      <c r="B19" s="126" t="s">
        <v>72</v>
      </c>
      <c r="C19" s="126"/>
      <c r="D19" s="126"/>
      <c r="E19" s="126"/>
      <c r="F19" s="126"/>
      <c r="G19" s="126"/>
      <c r="H19" s="126"/>
      <c r="I19" s="126"/>
      <c r="J19" s="126"/>
      <c r="K19" s="126"/>
      <c r="L19" s="126"/>
      <c r="M19" s="126"/>
    </row>
    <row r="20" spans="1:13" s="35" customFormat="1" ht="12.75" customHeight="1">
      <c r="A20" s="32"/>
      <c r="B20" s="127" t="s">
        <v>73</v>
      </c>
      <c r="C20" s="127"/>
      <c r="D20" s="127"/>
      <c r="E20" s="127"/>
      <c r="F20" s="127"/>
      <c r="G20" s="127"/>
      <c r="H20" s="127"/>
      <c r="I20" s="127"/>
      <c r="J20" s="127"/>
      <c r="K20" s="127"/>
      <c r="L20" s="127"/>
      <c r="M20" s="127"/>
    </row>
    <row r="21" spans="1:13" s="35" customFormat="1" ht="167.25" customHeight="1">
      <c r="A21" s="32" t="s">
        <v>47</v>
      </c>
      <c r="B21" s="33" t="s">
        <v>74</v>
      </c>
      <c r="C21" s="33" t="s">
        <v>33</v>
      </c>
      <c r="D21" s="33">
        <v>0.04</v>
      </c>
      <c r="E21" s="98">
        <v>100</v>
      </c>
      <c r="F21" s="98">
        <v>100</v>
      </c>
      <c r="G21" s="33">
        <v>100</v>
      </c>
      <c r="H21" s="33">
        <v>100</v>
      </c>
      <c r="I21" s="33">
        <v>100</v>
      </c>
      <c r="J21" s="33">
        <v>100</v>
      </c>
      <c r="K21" s="33">
        <v>100</v>
      </c>
      <c r="L21" s="33">
        <v>100</v>
      </c>
      <c r="M21" s="33"/>
    </row>
    <row r="22" spans="1:13" s="35" customFormat="1" ht="48">
      <c r="A22" s="32" t="s">
        <v>49</v>
      </c>
      <c r="B22" s="102" t="s">
        <v>75</v>
      </c>
      <c r="C22" s="102" t="s">
        <v>48</v>
      </c>
      <c r="D22" s="102">
        <v>0.06</v>
      </c>
      <c r="E22" s="102">
        <v>190</v>
      </c>
      <c r="F22" s="102">
        <v>50</v>
      </c>
      <c r="G22" s="102">
        <v>25</v>
      </c>
      <c r="H22" s="102">
        <v>17</v>
      </c>
      <c r="I22" s="102">
        <v>50</v>
      </c>
      <c r="J22" s="102">
        <v>29</v>
      </c>
      <c r="K22" s="102">
        <v>44</v>
      </c>
      <c r="L22" s="102">
        <v>43</v>
      </c>
      <c r="M22" s="123" t="s">
        <v>150</v>
      </c>
    </row>
    <row r="23" spans="1:13" s="35" customFormat="1" ht="171.75" customHeight="1">
      <c r="A23" s="32" t="s">
        <v>50</v>
      </c>
      <c r="B23" s="102" t="s">
        <v>76</v>
      </c>
      <c r="C23" s="102" t="s">
        <v>48</v>
      </c>
      <c r="D23" s="102">
        <v>0.04</v>
      </c>
      <c r="E23" s="102">
        <v>20</v>
      </c>
      <c r="F23" s="102">
        <v>0</v>
      </c>
      <c r="G23" s="102">
        <v>10</v>
      </c>
      <c r="H23" s="102">
        <v>0</v>
      </c>
      <c r="I23" s="102">
        <v>20</v>
      </c>
      <c r="J23" s="102">
        <v>0</v>
      </c>
      <c r="K23" s="102">
        <v>15</v>
      </c>
      <c r="L23" s="102">
        <v>15</v>
      </c>
      <c r="M23" s="124"/>
    </row>
    <row r="24" spans="1:13" s="35" customFormat="1" ht="31.5" customHeight="1">
      <c r="A24" s="32" t="s">
        <v>56</v>
      </c>
      <c r="B24" s="102" t="s">
        <v>77</v>
      </c>
      <c r="C24" s="102" t="s">
        <v>48</v>
      </c>
      <c r="D24" s="102">
        <v>0.05</v>
      </c>
      <c r="E24" s="102">
        <v>400</v>
      </c>
      <c r="F24" s="102">
        <v>305</v>
      </c>
      <c r="G24" s="102">
        <f>I24/2</f>
        <v>100</v>
      </c>
      <c r="H24" s="102">
        <v>117</v>
      </c>
      <c r="I24" s="102">
        <v>200</v>
      </c>
      <c r="J24" s="102">
        <v>238</v>
      </c>
      <c r="K24" s="102">
        <v>200</v>
      </c>
      <c r="L24" s="102">
        <v>200</v>
      </c>
      <c r="M24" s="104"/>
    </row>
    <row r="25" spans="1:13" s="35" customFormat="1" ht="31.5" customHeight="1">
      <c r="A25" s="32" t="s">
        <v>57</v>
      </c>
      <c r="B25" s="102" t="s">
        <v>78</v>
      </c>
      <c r="C25" s="102" t="s">
        <v>48</v>
      </c>
      <c r="D25" s="102">
        <v>0.05</v>
      </c>
      <c r="E25" s="102">
        <v>200</v>
      </c>
      <c r="F25" s="102">
        <v>219</v>
      </c>
      <c r="G25" s="102">
        <f t="shared" ref="G25:G28" si="0">I25/2</f>
        <v>100</v>
      </c>
      <c r="H25" s="102">
        <v>77</v>
      </c>
      <c r="I25" s="102">
        <v>200</v>
      </c>
      <c r="J25" s="102">
        <v>150</v>
      </c>
      <c r="K25" s="102">
        <v>200</v>
      </c>
      <c r="L25" s="102">
        <v>200</v>
      </c>
      <c r="M25" s="102"/>
    </row>
    <row r="26" spans="1:13" s="35" customFormat="1" ht="41.25" customHeight="1">
      <c r="A26" s="32" t="s">
        <v>58</v>
      </c>
      <c r="B26" s="102" t="s">
        <v>79</v>
      </c>
      <c r="C26" s="102" t="s">
        <v>48</v>
      </c>
      <c r="D26" s="102">
        <v>0.04</v>
      </c>
      <c r="E26" s="102">
        <v>10</v>
      </c>
      <c r="F26" s="102">
        <v>54</v>
      </c>
      <c r="G26" s="102">
        <f t="shared" si="0"/>
        <v>5</v>
      </c>
      <c r="H26" s="102">
        <v>35</v>
      </c>
      <c r="I26" s="102">
        <v>10</v>
      </c>
      <c r="J26" s="102">
        <v>46</v>
      </c>
      <c r="K26" s="102">
        <v>10</v>
      </c>
      <c r="L26" s="102">
        <v>10</v>
      </c>
      <c r="M26" s="102"/>
    </row>
    <row r="27" spans="1:13" s="21" customFormat="1" ht="52.5" customHeight="1">
      <c r="A27" s="22" t="s">
        <v>81</v>
      </c>
      <c r="B27" s="57" t="s">
        <v>111</v>
      </c>
      <c r="C27" s="57" t="s">
        <v>48</v>
      </c>
      <c r="D27" s="33">
        <v>0.04</v>
      </c>
      <c r="E27" s="99">
        <v>40</v>
      </c>
      <c r="F27" s="98">
        <v>115</v>
      </c>
      <c r="G27" s="102">
        <f t="shared" si="0"/>
        <v>20</v>
      </c>
      <c r="H27" s="57">
        <v>112</v>
      </c>
      <c r="I27" s="57">
        <v>40</v>
      </c>
      <c r="J27" s="33">
        <v>201</v>
      </c>
      <c r="K27" s="33">
        <v>40</v>
      </c>
      <c r="L27" s="33">
        <v>40</v>
      </c>
      <c r="M27" s="106"/>
    </row>
    <row r="28" spans="1:13" s="35" customFormat="1" ht="41.25" customHeight="1">
      <c r="A28" s="32" t="s">
        <v>110</v>
      </c>
      <c r="B28" s="33" t="s">
        <v>112</v>
      </c>
      <c r="C28" s="33" t="s">
        <v>48</v>
      </c>
      <c r="D28" s="33">
        <v>0.04</v>
      </c>
      <c r="E28" s="98">
        <v>50</v>
      </c>
      <c r="F28" s="98">
        <v>46</v>
      </c>
      <c r="G28" s="102">
        <f t="shared" si="0"/>
        <v>25</v>
      </c>
      <c r="H28" s="33">
        <v>42</v>
      </c>
      <c r="I28" s="33">
        <v>50</v>
      </c>
      <c r="J28" s="33">
        <v>100</v>
      </c>
      <c r="K28" s="33">
        <v>50</v>
      </c>
      <c r="L28" s="33">
        <v>50</v>
      </c>
      <c r="M28" s="33"/>
    </row>
    <row r="29" spans="1:13" s="21" customFormat="1" ht="60" customHeight="1">
      <c r="A29" s="22" t="s">
        <v>113</v>
      </c>
      <c r="B29" s="37" t="s">
        <v>80</v>
      </c>
      <c r="C29" s="38" t="s">
        <v>43</v>
      </c>
      <c r="D29" s="33">
        <v>0.05</v>
      </c>
      <c r="E29" s="38">
        <v>49577.2</v>
      </c>
      <c r="F29" s="38">
        <v>55994.86</v>
      </c>
      <c r="G29" s="111">
        <v>17543.009999999998</v>
      </c>
      <c r="H29" s="111">
        <v>18679.3</v>
      </c>
      <c r="I29" s="111">
        <v>60086.027000000002</v>
      </c>
      <c r="J29" s="111">
        <v>44878.06</v>
      </c>
      <c r="K29" s="111">
        <v>39025.599999999999</v>
      </c>
      <c r="L29" s="111">
        <v>29849.5</v>
      </c>
      <c r="M29" s="107" t="s">
        <v>154</v>
      </c>
    </row>
    <row r="30" spans="1:13" s="35" customFormat="1" ht="73.5" customHeight="1">
      <c r="A30" s="32" t="s">
        <v>114</v>
      </c>
      <c r="B30" s="102" t="s">
        <v>44</v>
      </c>
      <c r="C30" s="103" t="s">
        <v>43</v>
      </c>
      <c r="D30" s="102">
        <v>7.0000000000000007E-2</v>
      </c>
      <c r="E30" s="112">
        <v>13487.82</v>
      </c>
      <c r="F30" s="112">
        <v>6305.21</v>
      </c>
      <c r="G30" s="113">
        <f>I30/2</f>
        <v>10131.700000000001</v>
      </c>
      <c r="H30" s="112">
        <v>165</v>
      </c>
      <c r="I30" s="112">
        <v>20263.400000000001</v>
      </c>
      <c r="J30" s="112">
        <v>1444</v>
      </c>
      <c r="K30" s="112">
        <v>8854.5</v>
      </c>
      <c r="L30" s="112">
        <v>1203.3</v>
      </c>
      <c r="M30" s="109" t="s">
        <v>158</v>
      </c>
    </row>
    <row r="31" spans="1:13" s="21" customFormat="1" ht="38.25" customHeight="1">
      <c r="A31" s="22" t="s">
        <v>83</v>
      </c>
      <c r="B31" s="37" t="s">
        <v>45</v>
      </c>
      <c r="C31" s="38" t="s">
        <v>43</v>
      </c>
      <c r="D31" s="33">
        <v>0.05</v>
      </c>
      <c r="E31" s="99">
        <v>72313.600000000006</v>
      </c>
      <c r="F31" s="99">
        <v>72313.600000000006</v>
      </c>
      <c r="G31" s="42">
        <v>69971.8</v>
      </c>
      <c r="H31" s="101">
        <v>70274.3</v>
      </c>
      <c r="I31" s="70">
        <v>69971.8</v>
      </c>
      <c r="J31" s="105">
        <v>70274.3</v>
      </c>
      <c r="K31" s="62">
        <v>49708.4</v>
      </c>
      <c r="L31" s="62">
        <v>40853.9</v>
      </c>
      <c r="M31" s="107" t="s">
        <v>157</v>
      </c>
    </row>
    <row r="32" spans="1:13" s="21" customFormat="1" ht="178.5" customHeight="1">
      <c r="A32" s="22" t="s">
        <v>115</v>
      </c>
      <c r="B32" s="37" t="s">
        <v>61</v>
      </c>
      <c r="C32" s="38" t="s">
        <v>43</v>
      </c>
      <c r="D32" s="33">
        <v>0.05</v>
      </c>
      <c r="E32" s="99">
        <v>48236.3</v>
      </c>
      <c r="F32" s="99">
        <v>9900.01</v>
      </c>
      <c r="G32" s="38">
        <f>I32/2</f>
        <v>9140.2999999999993</v>
      </c>
      <c r="H32" s="37">
        <v>9761.4</v>
      </c>
      <c r="I32" s="41">
        <v>18280.599999999999</v>
      </c>
      <c r="J32" s="37">
        <v>19008.899000000001</v>
      </c>
      <c r="K32" s="62">
        <v>17042</v>
      </c>
      <c r="L32" s="62">
        <v>17042</v>
      </c>
      <c r="M32" s="37"/>
    </row>
    <row r="33" spans="1:13" s="21" customFormat="1" ht="51.75" customHeight="1">
      <c r="A33" s="22" t="s">
        <v>116</v>
      </c>
      <c r="B33" s="41" t="s">
        <v>82</v>
      </c>
      <c r="C33" s="38" t="s">
        <v>43</v>
      </c>
      <c r="D33" s="33">
        <v>0.05</v>
      </c>
      <c r="E33" s="99">
        <v>2385.3000000000002</v>
      </c>
      <c r="F33" s="99">
        <v>2707.34</v>
      </c>
      <c r="G33" s="38">
        <f>I33/2</f>
        <v>1643.5</v>
      </c>
      <c r="H33" s="42">
        <v>1892.3</v>
      </c>
      <c r="I33" s="41">
        <v>3287</v>
      </c>
      <c r="J33" s="68">
        <v>3640.92</v>
      </c>
      <c r="K33" s="41">
        <v>2327.6</v>
      </c>
      <c r="L33" s="41">
        <v>2327.6</v>
      </c>
      <c r="M33" s="41"/>
    </row>
    <row r="34" spans="1:13" s="14" customFormat="1" ht="28.5" customHeight="1">
      <c r="A34" s="23" t="s">
        <v>59</v>
      </c>
      <c r="B34" s="114" t="s">
        <v>84</v>
      </c>
      <c r="C34" s="114"/>
      <c r="D34" s="114"/>
      <c r="E34" s="114"/>
      <c r="F34" s="114"/>
      <c r="G34" s="114"/>
      <c r="H34" s="114"/>
      <c r="I34" s="114"/>
      <c r="J34" s="114"/>
      <c r="K34" s="114"/>
      <c r="L34" s="114"/>
      <c r="M34" s="114"/>
    </row>
    <row r="35" spans="1:13" s="21" customFormat="1" ht="13.5" customHeight="1">
      <c r="A35" s="22"/>
      <c r="B35" s="115" t="s">
        <v>85</v>
      </c>
      <c r="C35" s="115"/>
      <c r="D35" s="115"/>
      <c r="E35" s="115"/>
      <c r="F35" s="115"/>
      <c r="G35" s="115"/>
      <c r="H35" s="115"/>
      <c r="I35" s="115"/>
      <c r="J35" s="115"/>
      <c r="K35" s="115"/>
      <c r="L35" s="115"/>
      <c r="M35" s="115"/>
    </row>
    <row r="36" spans="1:13" s="21" customFormat="1" ht="102.75" customHeight="1">
      <c r="A36" s="22" t="s">
        <v>60</v>
      </c>
      <c r="B36" s="41" t="s">
        <v>130</v>
      </c>
      <c r="C36" s="41" t="s">
        <v>33</v>
      </c>
      <c r="D36" s="33">
        <v>0.04</v>
      </c>
      <c r="E36" s="13">
        <v>94.1</v>
      </c>
      <c r="F36" s="34">
        <v>93.1</v>
      </c>
      <c r="G36" s="13">
        <v>100</v>
      </c>
      <c r="H36" s="13">
        <v>94.2</v>
      </c>
      <c r="I36" s="13">
        <v>100</v>
      </c>
      <c r="J36" s="34">
        <v>95.8</v>
      </c>
      <c r="K36" s="34">
        <v>100</v>
      </c>
      <c r="L36" s="34">
        <v>100</v>
      </c>
      <c r="M36" s="107" t="s">
        <v>159</v>
      </c>
    </row>
    <row r="37" spans="1:13" s="21" customFormat="1" ht="18" customHeight="1">
      <c r="A37" s="45"/>
      <c r="B37" s="46"/>
      <c r="C37" s="46"/>
      <c r="D37" s="47"/>
      <c r="E37" s="46"/>
      <c r="F37" s="46"/>
      <c r="G37" s="48"/>
      <c r="H37" s="48"/>
      <c r="I37" s="48"/>
      <c r="J37" s="49"/>
      <c r="K37" s="49"/>
      <c r="L37" s="49"/>
      <c r="M37" s="46"/>
    </row>
  </sheetData>
  <mergeCells count="22">
    <mergeCell ref="M22:M23"/>
    <mergeCell ref="B1:M1"/>
    <mergeCell ref="B19:M19"/>
    <mergeCell ref="B20:M20"/>
    <mergeCell ref="B3:B5"/>
    <mergeCell ref="C3:C5"/>
    <mergeCell ref="D3:D5"/>
    <mergeCell ref="G3:J3"/>
    <mergeCell ref="M3:M5"/>
    <mergeCell ref="G4:H4"/>
    <mergeCell ref="I4:J4"/>
    <mergeCell ref="B11:M11"/>
    <mergeCell ref="B12:M12"/>
    <mergeCell ref="A3:A5"/>
    <mergeCell ref="B6:M6"/>
    <mergeCell ref="E3:F3"/>
    <mergeCell ref="E4:F4"/>
    <mergeCell ref="K3:L3"/>
    <mergeCell ref="K4:K5"/>
    <mergeCell ref="L4:L5"/>
    <mergeCell ref="B34:M34"/>
    <mergeCell ref="B35:M35"/>
  </mergeCells>
  <phoneticPr fontId="1" type="noConversion"/>
  <pageMargins left="0.23622047244094491" right="0" top="0" bottom="0" header="0.31496062992125984" footer="0.31496062992125984"/>
  <pageSetup paperSize="9" fitToHeight="0" orientation="landscape" r:id="rId1"/>
  <headerFooter alignWithMargins="0"/>
  <rowBreaks count="1" manualBreakCount="1">
    <brk id="17" max="16383" man="1"/>
  </rowBreaks>
</worksheet>
</file>

<file path=xl/worksheets/sheet2.xml><?xml version="1.0" encoding="utf-8"?>
<worksheet xmlns="http://schemas.openxmlformats.org/spreadsheetml/2006/main" xmlns:r="http://schemas.openxmlformats.org/officeDocument/2006/relationships">
  <sheetPr>
    <pageSetUpPr fitToPage="1"/>
  </sheetPr>
  <dimension ref="A1:P60"/>
  <sheetViews>
    <sheetView view="pageBreakPreview" topLeftCell="A22" zoomScaleSheetLayoutView="100" workbookViewId="0">
      <selection activeCell="F57" sqref="F57"/>
    </sheetView>
  </sheetViews>
  <sheetFormatPr defaultRowHeight="12.75"/>
  <cols>
    <col min="1" max="1" width="15.85546875" style="1" customWidth="1"/>
    <col min="2" max="2" width="34.140625" style="1" customWidth="1"/>
    <col min="3" max="3" width="27.140625" style="1" customWidth="1"/>
    <col min="4" max="4" width="5.85546875" style="1" customWidth="1"/>
    <col min="5" max="5" width="7.5703125" style="1" customWidth="1"/>
    <col min="6" max="6" width="13" style="1" customWidth="1"/>
    <col min="7" max="8" width="12.85546875" style="1" customWidth="1"/>
    <col min="9" max="9" width="13.5703125" style="1" customWidth="1"/>
    <col min="10" max="10" width="13.7109375" style="64" customWidth="1"/>
    <col min="11" max="11" width="19.7109375" style="64" customWidth="1"/>
    <col min="12" max="12" width="16.42578125" style="1" customWidth="1"/>
    <col min="13" max="13" width="15.7109375" style="1" customWidth="1"/>
    <col min="14" max="15" width="13.140625" style="1" customWidth="1"/>
    <col min="16" max="16" width="13.7109375" style="1" customWidth="1"/>
    <col min="17" max="16384" width="9.140625" style="1"/>
  </cols>
  <sheetData>
    <row r="1" spans="1:16" ht="14.25" customHeight="1">
      <c r="A1" s="139" t="s">
        <v>106</v>
      </c>
      <c r="B1" s="139"/>
      <c r="C1" s="139"/>
      <c r="D1" s="139"/>
      <c r="E1" s="139"/>
      <c r="F1" s="139"/>
      <c r="G1" s="139"/>
      <c r="H1" s="139"/>
      <c r="I1" s="139"/>
      <c r="J1" s="139"/>
      <c r="K1" s="139"/>
      <c r="L1" s="139"/>
      <c r="M1" s="139"/>
      <c r="N1" s="139"/>
      <c r="O1" s="139"/>
      <c r="P1" s="139"/>
    </row>
    <row r="2" spans="1:16" ht="15.75">
      <c r="A2" s="140" t="s">
        <v>32</v>
      </c>
      <c r="B2" s="140"/>
      <c r="C2" s="140"/>
      <c r="D2" s="140"/>
      <c r="E2" s="140"/>
      <c r="F2" s="140"/>
      <c r="G2" s="140"/>
      <c r="H2" s="140"/>
      <c r="I2" s="140"/>
      <c r="J2" s="140"/>
      <c r="K2" s="140"/>
      <c r="L2" s="140"/>
      <c r="M2" s="140"/>
      <c r="N2" s="140"/>
      <c r="O2" s="140"/>
      <c r="P2" s="140"/>
    </row>
    <row r="3" spans="1:16" ht="21.75" customHeight="1">
      <c r="A3" s="134" t="s">
        <v>36</v>
      </c>
      <c r="B3" s="134" t="s">
        <v>24</v>
      </c>
      <c r="C3" s="134" t="s">
        <v>25</v>
      </c>
      <c r="D3" s="134" t="s">
        <v>14</v>
      </c>
      <c r="E3" s="134"/>
      <c r="F3" s="134"/>
      <c r="G3" s="134"/>
      <c r="H3" s="144" t="s">
        <v>137</v>
      </c>
      <c r="I3" s="145"/>
      <c r="J3" s="145"/>
      <c r="K3" s="145"/>
      <c r="L3" s="145"/>
      <c r="M3" s="145"/>
      <c r="N3" s="145"/>
      <c r="O3" s="146"/>
      <c r="P3" s="134" t="s">
        <v>20</v>
      </c>
    </row>
    <row r="4" spans="1:16" ht="15.75" customHeight="1">
      <c r="A4" s="134"/>
      <c r="B4" s="134"/>
      <c r="C4" s="134"/>
      <c r="D4" s="134" t="s">
        <v>15</v>
      </c>
      <c r="E4" s="134" t="s">
        <v>19</v>
      </c>
      <c r="F4" s="134" t="s">
        <v>16</v>
      </c>
      <c r="G4" s="134" t="s">
        <v>17</v>
      </c>
      <c r="H4" s="144" t="s">
        <v>62</v>
      </c>
      <c r="I4" s="146"/>
      <c r="J4" s="134" t="s">
        <v>101</v>
      </c>
      <c r="K4" s="134"/>
      <c r="L4" s="134"/>
      <c r="M4" s="134"/>
      <c r="N4" s="144" t="s">
        <v>2</v>
      </c>
      <c r="O4" s="146"/>
      <c r="P4" s="134"/>
    </row>
    <row r="5" spans="1:16" ht="35.25" customHeight="1">
      <c r="A5" s="134"/>
      <c r="B5" s="134"/>
      <c r="C5" s="134"/>
      <c r="D5" s="134"/>
      <c r="E5" s="134"/>
      <c r="F5" s="134"/>
      <c r="G5" s="134"/>
      <c r="H5" s="147"/>
      <c r="I5" s="148"/>
      <c r="J5" s="143" t="s">
        <v>6</v>
      </c>
      <c r="K5" s="143"/>
      <c r="L5" s="141" t="s">
        <v>8</v>
      </c>
      <c r="M5" s="142"/>
      <c r="N5" s="147"/>
      <c r="O5" s="148"/>
      <c r="P5" s="134"/>
    </row>
    <row r="6" spans="1:16" ht="33.75" customHeight="1">
      <c r="A6" s="134"/>
      <c r="B6" s="134"/>
      <c r="C6" s="134"/>
      <c r="D6" s="134"/>
      <c r="E6" s="134"/>
      <c r="F6" s="134"/>
      <c r="G6" s="134"/>
      <c r="H6" s="51" t="s">
        <v>3</v>
      </c>
      <c r="I6" s="51" t="s">
        <v>4</v>
      </c>
      <c r="J6" s="63" t="s">
        <v>3</v>
      </c>
      <c r="K6" s="63" t="s">
        <v>4</v>
      </c>
      <c r="L6" s="51" t="s">
        <v>3</v>
      </c>
      <c r="M6" s="51" t="s">
        <v>4</v>
      </c>
      <c r="N6" s="39" t="s">
        <v>122</v>
      </c>
      <c r="O6" s="39" t="s">
        <v>139</v>
      </c>
      <c r="P6" s="134"/>
    </row>
    <row r="7" spans="1:16" s="8" customFormat="1" ht="27.75" customHeight="1">
      <c r="A7" s="136" t="s">
        <v>27</v>
      </c>
      <c r="B7" s="136" t="s">
        <v>34</v>
      </c>
      <c r="C7" s="6" t="s">
        <v>18</v>
      </c>
      <c r="D7" s="7" t="s">
        <v>52</v>
      </c>
      <c r="E7" s="7" t="s">
        <v>52</v>
      </c>
      <c r="F7" s="7" t="s">
        <v>52</v>
      </c>
      <c r="G7" s="7" t="s">
        <v>52</v>
      </c>
      <c r="H7" s="73">
        <f>H9+H10</f>
        <v>17571.9836</v>
      </c>
      <c r="I7" s="73">
        <f>I9+I10</f>
        <v>16359.55226</v>
      </c>
      <c r="J7" s="73">
        <f>J11+J24+J34</f>
        <v>8800.0852899999991</v>
      </c>
      <c r="K7" s="73">
        <f t="shared" ref="K7" si="0">K9+K10</f>
        <v>8286.1034099999997</v>
      </c>
      <c r="L7" s="73">
        <f>L11+L24+L34</f>
        <v>19237.04653</v>
      </c>
      <c r="M7" s="73">
        <f>M9+M10</f>
        <v>18437.881720000001</v>
      </c>
      <c r="N7" s="73">
        <f>N9</f>
        <v>17270</v>
      </c>
      <c r="O7" s="73">
        <f t="shared" ref="O7" si="1">O9</f>
        <v>16524</v>
      </c>
      <c r="P7" s="30"/>
    </row>
    <row r="8" spans="1:16" s="9" customFormat="1" ht="13.5" customHeight="1">
      <c r="A8" s="137"/>
      <c r="B8" s="137"/>
      <c r="C8" s="16" t="s">
        <v>26</v>
      </c>
      <c r="D8" s="2"/>
      <c r="E8" s="2"/>
      <c r="F8" s="2"/>
      <c r="G8" s="2"/>
      <c r="H8" s="74"/>
      <c r="I8" s="74"/>
      <c r="J8" s="73"/>
      <c r="K8" s="75"/>
      <c r="L8" s="74"/>
      <c r="M8" s="74"/>
      <c r="N8" s="74"/>
      <c r="O8" s="74"/>
      <c r="P8" s="31"/>
    </row>
    <row r="9" spans="1:16" s="9" customFormat="1" ht="27" customHeight="1">
      <c r="A9" s="137"/>
      <c r="B9" s="137"/>
      <c r="C9" s="16" t="s">
        <v>53</v>
      </c>
      <c r="D9" s="2">
        <v>162</v>
      </c>
      <c r="E9" s="2" t="s">
        <v>52</v>
      </c>
      <c r="F9" s="2" t="s">
        <v>52</v>
      </c>
      <c r="G9" s="2" t="s">
        <v>52</v>
      </c>
      <c r="H9" s="73">
        <f t="shared" ref="H9:K9" si="2">H11+H24+H34-H10</f>
        <v>17409.533599999999</v>
      </c>
      <c r="I9" s="73">
        <f t="shared" si="2"/>
        <v>16287.10226</v>
      </c>
      <c r="J9" s="73">
        <f t="shared" si="2"/>
        <v>8710.0852899999991</v>
      </c>
      <c r="K9" s="73">
        <f t="shared" si="2"/>
        <v>8196.1034099999997</v>
      </c>
      <c r="L9" s="73">
        <f>L11+L24+L34-L10</f>
        <v>19147.04653</v>
      </c>
      <c r="M9" s="73">
        <f>M11+M24+M34-M10</f>
        <v>18347.881720000001</v>
      </c>
      <c r="N9" s="73">
        <f>N11+N24+N34</f>
        <v>17270</v>
      </c>
      <c r="O9" s="73">
        <f>O11+O24+O34</f>
        <v>16524</v>
      </c>
      <c r="P9" s="31"/>
    </row>
    <row r="10" spans="1:16" s="9" customFormat="1" ht="27" customHeight="1">
      <c r="A10" s="138"/>
      <c r="B10" s="138"/>
      <c r="C10" s="16" t="s">
        <v>133</v>
      </c>
      <c r="D10" s="3" t="s">
        <v>134</v>
      </c>
      <c r="E10" s="2" t="s">
        <v>52</v>
      </c>
      <c r="F10" s="2" t="s">
        <v>52</v>
      </c>
      <c r="G10" s="2" t="s">
        <v>52</v>
      </c>
      <c r="H10" s="73">
        <v>162.44999999999999</v>
      </c>
      <c r="I10" s="73">
        <v>72.45</v>
      </c>
      <c r="J10" s="73">
        <v>90</v>
      </c>
      <c r="K10" s="73">
        <v>90</v>
      </c>
      <c r="L10" s="73">
        <v>90</v>
      </c>
      <c r="M10" s="73">
        <v>90</v>
      </c>
      <c r="N10" s="73"/>
      <c r="O10" s="73"/>
      <c r="P10" s="31"/>
    </row>
    <row r="11" spans="1:16">
      <c r="A11" s="135" t="s">
        <v>87</v>
      </c>
      <c r="B11" s="135" t="s">
        <v>88</v>
      </c>
      <c r="C11" s="6" t="s">
        <v>18</v>
      </c>
      <c r="D11" s="7" t="s">
        <v>52</v>
      </c>
      <c r="E11" s="7" t="s">
        <v>52</v>
      </c>
      <c r="F11" s="7" t="s">
        <v>52</v>
      </c>
      <c r="G11" s="7" t="s">
        <v>52</v>
      </c>
      <c r="H11" s="76">
        <f t="shared" ref="H11:O11" si="3">SUM(H13:H23)</f>
        <v>1790.6221500000001</v>
      </c>
      <c r="I11" s="76">
        <f t="shared" si="3"/>
        <v>1155.9584300000001</v>
      </c>
      <c r="J11" s="73">
        <f>SUM(J13:J23)</f>
        <v>525.36771999999996</v>
      </c>
      <c r="K11" s="73">
        <f t="shared" si="3"/>
        <v>510.61823000000004</v>
      </c>
      <c r="L11" s="76">
        <f>SUM(L13:L23)</f>
        <v>1521.1415</v>
      </c>
      <c r="M11" s="76">
        <f>SUM(M13:M23)</f>
        <v>1292.9792500000001</v>
      </c>
      <c r="N11" s="76">
        <f t="shared" si="3"/>
        <v>1402</v>
      </c>
      <c r="O11" s="76">
        <f t="shared" si="3"/>
        <v>1340</v>
      </c>
      <c r="P11" s="53"/>
    </row>
    <row r="12" spans="1:16">
      <c r="A12" s="135"/>
      <c r="B12" s="135"/>
      <c r="C12" s="16" t="s">
        <v>26</v>
      </c>
      <c r="D12" s="2"/>
      <c r="E12" s="2"/>
      <c r="F12" s="2"/>
      <c r="G12" s="2"/>
      <c r="H12" s="77"/>
      <c r="I12" s="75"/>
      <c r="J12" s="78"/>
      <c r="K12" s="78"/>
      <c r="L12" s="77"/>
      <c r="M12" s="75"/>
      <c r="N12" s="77"/>
      <c r="O12" s="77"/>
      <c r="P12" s="53"/>
    </row>
    <row r="13" spans="1:16">
      <c r="A13" s="135"/>
      <c r="B13" s="135"/>
      <c r="C13" s="151"/>
      <c r="D13" s="5">
        <v>162</v>
      </c>
      <c r="E13" s="10" t="s">
        <v>37</v>
      </c>
      <c r="F13" s="10" t="s">
        <v>93</v>
      </c>
      <c r="G13" s="5">
        <v>244</v>
      </c>
      <c r="H13" s="75">
        <v>860.91192000000001</v>
      </c>
      <c r="I13" s="75">
        <v>757.88369</v>
      </c>
      <c r="J13" s="75">
        <v>76.06</v>
      </c>
      <c r="K13" s="75">
        <v>72.86224</v>
      </c>
      <c r="L13" s="75">
        <v>245.02269999999999</v>
      </c>
      <c r="M13" s="75">
        <v>172.56209999999999</v>
      </c>
      <c r="N13" s="75">
        <v>690</v>
      </c>
      <c r="O13" s="75">
        <v>660</v>
      </c>
      <c r="P13" s="53"/>
    </row>
    <row r="14" spans="1:16">
      <c r="A14" s="135"/>
      <c r="B14" s="135"/>
      <c r="C14" s="151"/>
      <c r="D14" s="5">
        <v>162</v>
      </c>
      <c r="E14" s="10" t="s">
        <v>37</v>
      </c>
      <c r="F14" s="10" t="s">
        <v>93</v>
      </c>
      <c r="G14" s="5">
        <v>121</v>
      </c>
      <c r="H14" s="75"/>
      <c r="I14" s="75"/>
      <c r="J14" s="75">
        <v>182.89500000000001</v>
      </c>
      <c r="K14" s="75">
        <v>173.4263</v>
      </c>
      <c r="L14" s="75">
        <v>427.88018</v>
      </c>
      <c r="M14" s="75">
        <v>391.33109999999999</v>
      </c>
      <c r="N14" s="75"/>
      <c r="O14" s="75"/>
      <c r="P14" s="53"/>
    </row>
    <row r="15" spans="1:16">
      <c r="A15" s="135"/>
      <c r="B15" s="135"/>
      <c r="C15" s="151"/>
      <c r="D15" s="5">
        <v>162</v>
      </c>
      <c r="E15" s="10" t="s">
        <v>37</v>
      </c>
      <c r="F15" s="10" t="s">
        <v>93</v>
      </c>
      <c r="G15" s="5">
        <v>129</v>
      </c>
      <c r="H15" s="75"/>
      <c r="I15" s="75"/>
      <c r="J15" s="75">
        <v>53.91272</v>
      </c>
      <c r="K15" s="75">
        <v>51.829689999999999</v>
      </c>
      <c r="L15" s="75">
        <v>129.21982</v>
      </c>
      <c r="M15" s="75">
        <v>118.84921</v>
      </c>
      <c r="N15" s="75"/>
      <c r="O15" s="75"/>
      <c r="P15" s="53"/>
    </row>
    <row r="16" spans="1:16">
      <c r="A16" s="135"/>
      <c r="B16" s="135"/>
      <c r="C16" s="151"/>
      <c r="D16" s="5">
        <v>162</v>
      </c>
      <c r="E16" s="10" t="s">
        <v>37</v>
      </c>
      <c r="F16" s="10" t="s">
        <v>94</v>
      </c>
      <c r="G16" s="5">
        <v>244</v>
      </c>
      <c r="H16" s="75">
        <v>149.4</v>
      </c>
      <c r="I16" s="75">
        <v>0</v>
      </c>
      <c r="J16" s="75">
        <v>18</v>
      </c>
      <c r="K16" s="75">
        <v>18</v>
      </c>
      <c r="L16" s="75">
        <v>140.28044</v>
      </c>
      <c r="M16" s="75">
        <v>112.1</v>
      </c>
      <c r="N16" s="75">
        <v>356</v>
      </c>
      <c r="O16" s="75">
        <v>340</v>
      </c>
      <c r="P16" s="53"/>
    </row>
    <row r="17" spans="1:16">
      <c r="A17" s="135"/>
      <c r="B17" s="135"/>
      <c r="C17" s="151"/>
      <c r="D17" s="10" t="s">
        <v>35</v>
      </c>
      <c r="E17" s="10" t="s">
        <v>37</v>
      </c>
      <c r="F17" s="10" t="s">
        <v>95</v>
      </c>
      <c r="G17" s="5">
        <v>244</v>
      </c>
      <c r="H17" s="75">
        <v>106</v>
      </c>
      <c r="I17" s="75">
        <v>60.5</v>
      </c>
      <c r="J17" s="75">
        <v>104.5</v>
      </c>
      <c r="K17" s="75">
        <v>104.5</v>
      </c>
      <c r="L17" s="75">
        <v>264</v>
      </c>
      <c r="M17" s="75">
        <v>224.45</v>
      </c>
      <c r="N17" s="75">
        <v>178</v>
      </c>
      <c r="O17" s="75">
        <v>170</v>
      </c>
      <c r="P17" s="53"/>
    </row>
    <row r="18" spans="1:16">
      <c r="A18" s="135"/>
      <c r="B18" s="135"/>
      <c r="C18" s="151"/>
      <c r="D18" s="10" t="s">
        <v>35</v>
      </c>
      <c r="E18" s="10" t="s">
        <v>37</v>
      </c>
      <c r="F18" s="10" t="s">
        <v>108</v>
      </c>
      <c r="G18" s="5">
        <v>244</v>
      </c>
      <c r="H18" s="74">
        <v>99.301000000000002</v>
      </c>
      <c r="I18" s="75">
        <v>99.3</v>
      </c>
      <c r="J18" s="75"/>
      <c r="K18" s="75"/>
      <c r="L18" s="74"/>
      <c r="M18" s="75"/>
      <c r="N18" s="75"/>
      <c r="O18" s="75"/>
      <c r="P18" s="53"/>
    </row>
    <row r="19" spans="1:16">
      <c r="A19" s="135"/>
      <c r="B19" s="135"/>
      <c r="C19" s="151"/>
      <c r="D19" s="10" t="s">
        <v>35</v>
      </c>
      <c r="E19" s="10" t="s">
        <v>38</v>
      </c>
      <c r="F19" s="10" t="s">
        <v>96</v>
      </c>
      <c r="G19" s="5">
        <v>244</v>
      </c>
      <c r="H19" s="74">
        <v>362.55923000000001</v>
      </c>
      <c r="I19" s="75">
        <v>150.85699</v>
      </c>
      <c r="J19" s="75">
        <v>0</v>
      </c>
      <c r="K19" s="75">
        <v>0</v>
      </c>
      <c r="L19" s="74">
        <v>170</v>
      </c>
      <c r="M19" s="75">
        <v>170</v>
      </c>
      <c r="N19" s="75">
        <v>178</v>
      </c>
      <c r="O19" s="75">
        <v>170</v>
      </c>
      <c r="P19" s="53"/>
    </row>
    <row r="20" spans="1:16">
      <c r="A20" s="135"/>
      <c r="B20" s="135"/>
      <c r="C20" s="151"/>
      <c r="D20" s="10" t="s">
        <v>35</v>
      </c>
      <c r="E20" s="10" t="s">
        <v>38</v>
      </c>
      <c r="F20" s="10" t="s">
        <v>96</v>
      </c>
      <c r="G20" s="5">
        <v>853</v>
      </c>
      <c r="H20" s="74">
        <v>30</v>
      </c>
      <c r="I20" s="75">
        <v>14.967750000000001</v>
      </c>
      <c r="J20" s="75">
        <v>0</v>
      </c>
      <c r="K20" s="75">
        <v>0</v>
      </c>
      <c r="L20" s="74">
        <v>30</v>
      </c>
      <c r="M20" s="75">
        <v>13.68684</v>
      </c>
      <c r="N20" s="75">
        <v>0</v>
      </c>
      <c r="O20" s="75">
        <v>0</v>
      </c>
      <c r="P20" s="53"/>
    </row>
    <row r="21" spans="1:16">
      <c r="A21" s="135"/>
      <c r="B21" s="135"/>
      <c r="C21" s="151"/>
      <c r="D21" s="10" t="s">
        <v>35</v>
      </c>
      <c r="E21" s="10" t="s">
        <v>38</v>
      </c>
      <c r="F21" s="10" t="s">
        <v>119</v>
      </c>
      <c r="G21" s="5">
        <v>244</v>
      </c>
      <c r="H21" s="75">
        <v>0</v>
      </c>
      <c r="I21" s="75">
        <v>0</v>
      </c>
      <c r="J21" s="75">
        <v>0</v>
      </c>
      <c r="K21" s="75">
        <v>0</v>
      </c>
      <c r="L21" s="75"/>
      <c r="M21" s="75"/>
      <c r="N21" s="75">
        <v>0</v>
      </c>
      <c r="O21" s="75">
        <v>0</v>
      </c>
      <c r="P21" s="53"/>
    </row>
    <row r="22" spans="1:16">
      <c r="A22" s="135"/>
      <c r="B22" s="135"/>
      <c r="C22" s="151"/>
      <c r="D22" s="10" t="s">
        <v>35</v>
      </c>
      <c r="E22" s="10" t="s">
        <v>120</v>
      </c>
      <c r="F22" s="10" t="s">
        <v>121</v>
      </c>
      <c r="G22" s="5">
        <v>244</v>
      </c>
      <c r="H22" s="75">
        <v>20</v>
      </c>
      <c r="I22" s="75">
        <v>0</v>
      </c>
      <c r="J22" s="75">
        <v>0</v>
      </c>
      <c r="K22" s="75">
        <v>0</v>
      </c>
      <c r="L22" s="75">
        <v>24.73836</v>
      </c>
      <c r="M22" s="75">
        <v>0</v>
      </c>
      <c r="N22" s="75">
        <v>0</v>
      </c>
      <c r="O22" s="75">
        <v>0</v>
      </c>
      <c r="P22" s="53"/>
    </row>
    <row r="23" spans="1:16">
      <c r="A23" s="135"/>
      <c r="B23" s="135"/>
      <c r="C23" s="151"/>
      <c r="D23" s="10" t="s">
        <v>134</v>
      </c>
      <c r="E23" s="10" t="s">
        <v>38</v>
      </c>
      <c r="F23" s="10" t="s">
        <v>109</v>
      </c>
      <c r="G23" s="5">
        <v>244</v>
      </c>
      <c r="H23" s="75">
        <v>162.44999999999999</v>
      </c>
      <c r="I23" s="75">
        <v>72.45</v>
      </c>
      <c r="J23" s="75">
        <v>90</v>
      </c>
      <c r="K23" s="75">
        <v>90</v>
      </c>
      <c r="L23" s="75">
        <v>90</v>
      </c>
      <c r="M23" s="75">
        <v>90</v>
      </c>
      <c r="N23" s="75"/>
      <c r="O23" s="75"/>
      <c r="P23" s="53"/>
    </row>
    <row r="24" spans="1:16">
      <c r="A24" s="135" t="s">
        <v>89</v>
      </c>
      <c r="B24" s="135" t="s">
        <v>90</v>
      </c>
      <c r="C24" s="6" t="s">
        <v>18</v>
      </c>
      <c r="D24" s="7" t="s">
        <v>52</v>
      </c>
      <c r="E24" s="7" t="s">
        <v>52</v>
      </c>
      <c r="F24" s="7" t="s">
        <v>52</v>
      </c>
      <c r="G24" s="7" t="s">
        <v>52</v>
      </c>
      <c r="H24" s="76">
        <f>SUM(H26:H33)</f>
        <v>556.6884</v>
      </c>
      <c r="I24" s="76">
        <f t="shared" ref="I24" si="4">SUM(I26:I33)</f>
        <v>415.65168</v>
      </c>
      <c r="J24" s="73">
        <f>SUM(J26:J33)</f>
        <v>482.87668999999994</v>
      </c>
      <c r="K24" s="73">
        <f t="shared" ref="K24:O24" si="5">SUM(K26:K33)</f>
        <v>124.20482000000001</v>
      </c>
      <c r="L24" s="76">
        <f>SUM(L26:L33)</f>
        <v>779.09713999999997</v>
      </c>
      <c r="M24" s="76">
        <f>SUM(M26:M33)</f>
        <v>757</v>
      </c>
      <c r="N24" s="76">
        <f t="shared" si="5"/>
        <v>624</v>
      </c>
      <c r="O24" s="76">
        <f t="shared" si="5"/>
        <v>596</v>
      </c>
      <c r="P24" s="53"/>
    </row>
    <row r="25" spans="1:16">
      <c r="A25" s="135"/>
      <c r="B25" s="135"/>
      <c r="C25" s="16" t="s">
        <v>26</v>
      </c>
      <c r="D25" s="2"/>
      <c r="E25" s="2"/>
      <c r="F25" s="2"/>
      <c r="G25" s="2"/>
      <c r="H25" s="77"/>
      <c r="I25" s="77"/>
      <c r="J25" s="78"/>
      <c r="K25" s="78"/>
      <c r="L25" s="77"/>
      <c r="M25" s="77"/>
      <c r="N25" s="77"/>
      <c r="O25" s="77"/>
      <c r="P25" s="53"/>
    </row>
    <row r="26" spans="1:16">
      <c r="A26" s="135"/>
      <c r="B26" s="135"/>
      <c r="C26" s="16"/>
      <c r="D26" s="2">
        <v>162</v>
      </c>
      <c r="E26" s="3" t="s">
        <v>105</v>
      </c>
      <c r="F26" s="2">
        <v>1220081020</v>
      </c>
      <c r="G26" s="5">
        <v>244</v>
      </c>
      <c r="H26" s="74">
        <v>50.967269999999999</v>
      </c>
      <c r="I26" s="74">
        <v>2</v>
      </c>
      <c r="J26" s="75">
        <v>0</v>
      </c>
      <c r="K26" s="75">
        <v>0</v>
      </c>
      <c r="L26" s="74"/>
      <c r="M26" s="74"/>
      <c r="N26" s="74">
        <v>178</v>
      </c>
      <c r="O26" s="74">
        <v>170</v>
      </c>
      <c r="P26" s="53"/>
    </row>
    <row r="27" spans="1:16">
      <c r="A27" s="135"/>
      <c r="B27" s="135"/>
      <c r="C27" s="16"/>
      <c r="D27" s="2">
        <v>162</v>
      </c>
      <c r="E27" s="3" t="s">
        <v>105</v>
      </c>
      <c r="F27" s="2">
        <v>1220081630</v>
      </c>
      <c r="G27" s="5">
        <v>244</v>
      </c>
      <c r="H27" s="74">
        <v>105.72113</v>
      </c>
      <c r="I27" s="74">
        <v>43.302</v>
      </c>
      <c r="J27" s="75">
        <v>393.28352999999998</v>
      </c>
      <c r="K27" s="75">
        <v>40</v>
      </c>
      <c r="L27" s="74">
        <v>201.001</v>
      </c>
      <c r="M27" s="74">
        <v>201</v>
      </c>
      <c r="N27" s="74">
        <v>446</v>
      </c>
      <c r="O27" s="74">
        <v>426</v>
      </c>
      <c r="P27" s="53"/>
    </row>
    <row r="28" spans="1:16">
      <c r="A28" s="135"/>
      <c r="B28" s="135"/>
      <c r="C28" s="16"/>
      <c r="D28" s="10" t="s">
        <v>35</v>
      </c>
      <c r="E28" s="10" t="s">
        <v>37</v>
      </c>
      <c r="F28" s="10" t="s">
        <v>97</v>
      </c>
      <c r="G28" s="5">
        <v>244</v>
      </c>
      <c r="H28" s="75"/>
      <c r="I28" s="75"/>
      <c r="J28" s="75"/>
      <c r="K28" s="75"/>
      <c r="L28" s="75"/>
      <c r="M28" s="75"/>
      <c r="N28" s="74"/>
      <c r="O28" s="74"/>
      <c r="P28" s="53"/>
    </row>
    <row r="29" spans="1:16">
      <c r="A29" s="135"/>
      <c r="B29" s="135"/>
      <c r="C29" s="16"/>
      <c r="D29" s="10" t="s">
        <v>35</v>
      </c>
      <c r="E29" s="10" t="s">
        <v>37</v>
      </c>
      <c r="F29" s="54">
        <v>1220080680</v>
      </c>
      <c r="G29" s="54">
        <v>121</v>
      </c>
      <c r="H29" s="79"/>
      <c r="I29" s="79"/>
      <c r="J29" s="80">
        <v>49.555999999999997</v>
      </c>
      <c r="K29" s="80">
        <v>48.729599999999998</v>
      </c>
      <c r="L29" s="79">
        <v>136.08141000000001</v>
      </c>
      <c r="M29" s="79">
        <v>136.08141000000001</v>
      </c>
      <c r="N29" s="74">
        <v>0</v>
      </c>
      <c r="O29" s="74">
        <v>0</v>
      </c>
      <c r="P29" s="53"/>
    </row>
    <row r="30" spans="1:16">
      <c r="A30" s="135"/>
      <c r="B30" s="135"/>
      <c r="C30" s="16"/>
      <c r="D30" s="10" t="s">
        <v>35</v>
      </c>
      <c r="E30" s="10" t="s">
        <v>37</v>
      </c>
      <c r="F30" s="54">
        <v>1220080680</v>
      </c>
      <c r="G30" s="54">
        <v>129</v>
      </c>
      <c r="H30" s="79"/>
      <c r="I30" s="79"/>
      <c r="J30" s="80">
        <v>16.03716</v>
      </c>
      <c r="K30" s="80">
        <v>14.99248</v>
      </c>
      <c r="L30" s="79">
        <v>41.096589999999999</v>
      </c>
      <c r="M30" s="79">
        <v>41.096589999999999</v>
      </c>
      <c r="N30" s="74">
        <v>0</v>
      </c>
      <c r="O30" s="74">
        <v>0</v>
      </c>
      <c r="P30" s="53"/>
    </row>
    <row r="31" spans="1:16">
      <c r="A31" s="135"/>
      <c r="B31" s="135"/>
      <c r="C31" s="16"/>
      <c r="D31" s="10" t="s">
        <v>35</v>
      </c>
      <c r="E31" s="10" t="s">
        <v>105</v>
      </c>
      <c r="F31" s="54">
        <v>1220082200</v>
      </c>
      <c r="G31" s="54">
        <v>244</v>
      </c>
      <c r="H31" s="79"/>
      <c r="I31" s="79"/>
      <c r="J31" s="80"/>
      <c r="K31" s="80"/>
      <c r="L31" s="79">
        <v>121.09614000000001</v>
      </c>
      <c r="M31" s="79">
        <v>99</v>
      </c>
      <c r="N31" s="74"/>
      <c r="O31" s="74"/>
      <c r="P31" s="53"/>
    </row>
    <row r="32" spans="1:16">
      <c r="A32" s="135"/>
      <c r="B32" s="135"/>
      <c r="C32" s="16"/>
      <c r="D32" s="10" t="s">
        <v>35</v>
      </c>
      <c r="E32" s="10" t="s">
        <v>105</v>
      </c>
      <c r="F32" s="54">
        <v>1220082260</v>
      </c>
      <c r="G32" s="54">
        <v>244</v>
      </c>
      <c r="H32" s="79"/>
      <c r="I32" s="79"/>
      <c r="J32" s="80"/>
      <c r="K32" s="80"/>
      <c r="L32" s="79">
        <v>57</v>
      </c>
      <c r="M32" s="79">
        <v>57</v>
      </c>
      <c r="N32" s="74"/>
      <c r="O32" s="74"/>
      <c r="P32" s="53"/>
    </row>
    <row r="33" spans="1:16">
      <c r="A33" s="135"/>
      <c r="B33" s="135"/>
      <c r="C33" s="52"/>
      <c r="D33" s="10" t="s">
        <v>35</v>
      </c>
      <c r="E33" s="10" t="s">
        <v>37</v>
      </c>
      <c r="F33" s="54">
        <v>1220080680</v>
      </c>
      <c r="G33" s="54">
        <v>244</v>
      </c>
      <c r="H33" s="79">
        <v>400</v>
      </c>
      <c r="I33" s="79">
        <v>370.34967999999998</v>
      </c>
      <c r="J33" s="80">
        <v>24</v>
      </c>
      <c r="K33" s="80">
        <v>20.48274</v>
      </c>
      <c r="L33" s="79">
        <v>222.822</v>
      </c>
      <c r="M33" s="79">
        <v>222.822</v>
      </c>
      <c r="N33" s="74">
        <v>0</v>
      </c>
      <c r="O33" s="74">
        <v>0</v>
      </c>
      <c r="P33" s="53"/>
    </row>
    <row r="34" spans="1:16">
      <c r="A34" s="135" t="s">
        <v>91</v>
      </c>
      <c r="B34" s="135" t="s">
        <v>92</v>
      </c>
      <c r="C34" s="6" t="s">
        <v>18</v>
      </c>
      <c r="D34" s="7" t="s">
        <v>52</v>
      </c>
      <c r="E34" s="7" t="s">
        <v>52</v>
      </c>
      <c r="F34" s="7" t="s">
        <v>52</v>
      </c>
      <c r="G34" s="7" t="s">
        <v>52</v>
      </c>
      <c r="H34" s="76">
        <f>SUM(H38:H55)</f>
        <v>15224.673050000001</v>
      </c>
      <c r="I34" s="76">
        <f>SUM(I38:I55)</f>
        <v>14787.942150000001</v>
      </c>
      <c r="J34" s="73">
        <f>SUM(J38:J55)</f>
        <v>7791.8408799999997</v>
      </c>
      <c r="K34" s="73">
        <f>SUM(K38:K55)</f>
        <v>7651.2803599999997</v>
      </c>
      <c r="L34" s="76">
        <f>SUM(L36:L55)</f>
        <v>16936.80789</v>
      </c>
      <c r="M34" s="76">
        <f>SUM(M36:M55)</f>
        <v>16387.902470000001</v>
      </c>
      <c r="N34" s="76">
        <f>SUM(N36:N55)</f>
        <v>15244</v>
      </c>
      <c r="O34" s="76">
        <f>SUM(O36:O55)</f>
        <v>14588</v>
      </c>
      <c r="P34" s="53"/>
    </row>
    <row r="35" spans="1:16">
      <c r="A35" s="135"/>
      <c r="B35" s="135"/>
      <c r="C35" s="16" t="s">
        <v>26</v>
      </c>
      <c r="D35" s="10"/>
      <c r="E35" s="10"/>
      <c r="F35" s="10"/>
      <c r="G35" s="5"/>
      <c r="H35" s="74"/>
      <c r="I35" s="77"/>
      <c r="J35" s="75"/>
      <c r="K35" s="75"/>
      <c r="L35" s="74"/>
      <c r="M35" s="77"/>
      <c r="N35" s="77"/>
      <c r="O35" s="77"/>
      <c r="P35" s="53"/>
    </row>
    <row r="36" spans="1:16">
      <c r="A36" s="135"/>
      <c r="B36" s="135"/>
      <c r="C36" s="16"/>
      <c r="D36" s="2">
        <v>162</v>
      </c>
      <c r="E36" s="2">
        <v>113</v>
      </c>
      <c r="F36" s="2">
        <v>1230010390</v>
      </c>
      <c r="G36" s="2">
        <v>121</v>
      </c>
      <c r="H36" s="74"/>
      <c r="I36" s="77"/>
      <c r="J36" s="75">
        <v>0</v>
      </c>
      <c r="K36" s="75">
        <v>0</v>
      </c>
      <c r="L36" s="74">
        <v>191</v>
      </c>
      <c r="M36" s="74">
        <v>191</v>
      </c>
      <c r="N36" s="100">
        <v>0</v>
      </c>
      <c r="O36" s="100">
        <v>0</v>
      </c>
      <c r="P36" s="53"/>
    </row>
    <row r="37" spans="1:16">
      <c r="A37" s="135"/>
      <c r="B37" s="135"/>
      <c r="C37" s="16"/>
      <c r="D37" s="2">
        <v>162</v>
      </c>
      <c r="E37" s="2">
        <v>113</v>
      </c>
      <c r="F37" s="2">
        <v>1230010390</v>
      </c>
      <c r="G37" s="2">
        <v>129</v>
      </c>
      <c r="H37" s="74"/>
      <c r="I37" s="77"/>
      <c r="J37" s="75">
        <v>0</v>
      </c>
      <c r="K37" s="75">
        <v>0</v>
      </c>
      <c r="L37" s="74">
        <v>57.7</v>
      </c>
      <c r="M37" s="74">
        <v>57.7</v>
      </c>
      <c r="N37" s="100">
        <v>0</v>
      </c>
      <c r="O37" s="100">
        <v>0</v>
      </c>
      <c r="P37" s="53"/>
    </row>
    <row r="38" spans="1:16">
      <c r="A38" s="135"/>
      <c r="B38" s="135"/>
      <c r="C38" s="16"/>
      <c r="D38" s="2">
        <v>162</v>
      </c>
      <c r="E38" s="2">
        <v>113</v>
      </c>
      <c r="F38" s="2">
        <v>1230080210</v>
      </c>
      <c r="G38" s="2">
        <v>121</v>
      </c>
      <c r="H38" s="81">
        <v>9350.92</v>
      </c>
      <c r="I38" s="74">
        <v>9325.1668100000006</v>
      </c>
      <c r="J38" s="82">
        <v>5284.9742999999999</v>
      </c>
      <c r="K38" s="75">
        <v>5266.6335399999998</v>
      </c>
      <c r="L38" s="81">
        <v>10717.055060000001</v>
      </c>
      <c r="M38" s="74">
        <v>10511.307500000001</v>
      </c>
      <c r="N38" s="100">
        <v>10629.8</v>
      </c>
      <c r="O38" s="100">
        <v>10172.811</v>
      </c>
      <c r="P38" s="53"/>
    </row>
    <row r="39" spans="1:16">
      <c r="A39" s="135"/>
      <c r="B39" s="135"/>
      <c r="C39" s="16"/>
      <c r="D39" s="2">
        <v>162</v>
      </c>
      <c r="E39" s="2">
        <v>113</v>
      </c>
      <c r="F39" s="2">
        <v>1230080210</v>
      </c>
      <c r="G39" s="2">
        <v>122</v>
      </c>
      <c r="H39" s="81"/>
      <c r="I39" s="74"/>
      <c r="J39" s="82">
        <v>0.24</v>
      </c>
      <c r="K39" s="75">
        <v>0.24</v>
      </c>
      <c r="L39" s="81">
        <v>0.72</v>
      </c>
      <c r="M39" s="74">
        <v>0.66</v>
      </c>
      <c r="N39" s="100">
        <v>0</v>
      </c>
      <c r="O39" s="100">
        <v>0</v>
      </c>
      <c r="P39" s="53"/>
    </row>
    <row r="40" spans="1:16">
      <c r="A40" s="135"/>
      <c r="B40" s="135"/>
      <c r="C40" s="16"/>
      <c r="D40" s="2">
        <v>162</v>
      </c>
      <c r="E40" s="2">
        <v>113</v>
      </c>
      <c r="F40" s="2">
        <v>1230010470</v>
      </c>
      <c r="G40" s="2">
        <v>121</v>
      </c>
      <c r="H40" s="81">
        <v>417.43</v>
      </c>
      <c r="I40" s="74">
        <v>417.43</v>
      </c>
      <c r="J40" s="75"/>
      <c r="K40" s="75"/>
      <c r="L40" s="81"/>
      <c r="M40" s="74"/>
      <c r="N40" s="100"/>
      <c r="O40" s="100"/>
      <c r="P40" s="53"/>
    </row>
    <row r="41" spans="1:16">
      <c r="A41" s="135"/>
      <c r="B41" s="135"/>
      <c r="C41" s="16"/>
      <c r="D41" s="2">
        <v>162</v>
      </c>
      <c r="E41" s="2">
        <v>113</v>
      </c>
      <c r="F41" s="2">
        <v>1230010400</v>
      </c>
      <c r="G41" s="2">
        <v>121</v>
      </c>
      <c r="H41" s="81">
        <v>234.3</v>
      </c>
      <c r="I41" s="74">
        <v>234.3</v>
      </c>
      <c r="J41" s="75"/>
      <c r="K41" s="75"/>
      <c r="L41" s="81"/>
      <c r="M41" s="74"/>
      <c r="N41" s="100"/>
      <c r="O41" s="100"/>
      <c r="P41" s="53"/>
    </row>
    <row r="42" spans="1:16">
      <c r="A42" s="135"/>
      <c r="B42" s="135"/>
      <c r="C42" s="16"/>
      <c r="D42" s="2">
        <v>162</v>
      </c>
      <c r="E42" s="2">
        <v>113</v>
      </c>
      <c r="F42" s="2">
        <v>1230080210</v>
      </c>
      <c r="G42" s="2">
        <v>129</v>
      </c>
      <c r="H42" s="81">
        <v>2880.00882</v>
      </c>
      <c r="I42" s="74">
        <v>2731.1229600000001</v>
      </c>
      <c r="J42" s="82">
        <v>1521.3919800000001</v>
      </c>
      <c r="K42" s="75">
        <v>1448.92121</v>
      </c>
      <c r="L42" s="81">
        <v>3296.61</v>
      </c>
      <c r="M42" s="74">
        <v>3212.72921</v>
      </c>
      <c r="N42" s="100">
        <v>3210.2</v>
      </c>
      <c r="O42" s="100">
        <v>3072.1889999999999</v>
      </c>
      <c r="P42" s="53"/>
    </row>
    <row r="43" spans="1:16">
      <c r="A43" s="135"/>
      <c r="B43" s="135"/>
      <c r="C43" s="16"/>
      <c r="D43" s="2">
        <v>162</v>
      </c>
      <c r="E43" s="2">
        <v>113</v>
      </c>
      <c r="F43" s="2">
        <v>1230010470</v>
      </c>
      <c r="G43" s="2">
        <v>129</v>
      </c>
      <c r="H43" s="81">
        <v>126.07</v>
      </c>
      <c r="I43" s="74">
        <v>126.07</v>
      </c>
      <c r="J43" s="82"/>
      <c r="K43" s="75"/>
      <c r="L43" s="81"/>
      <c r="M43" s="74"/>
      <c r="N43" s="100"/>
      <c r="O43" s="100"/>
      <c r="P43" s="53"/>
    </row>
    <row r="44" spans="1:16">
      <c r="A44" s="135"/>
      <c r="B44" s="135"/>
      <c r="C44" s="16"/>
      <c r="D44" s="2">
        <v>162</v>
      </c>
      <c r="E44" s="2">
        <v>113</v>
      </c>
      <c r="F44" s="2">
        <v>1230010400</v>
      </c>
      <c r="G44" s="2">
        <v>129</v>
      </c>
      <c r="H44" s="81">
        <v>70.7</v>
      </c>
      <c r="I44" s="74">
        <v>70.7</v>
      </c>
      <c r="J44" s="82"/>
      <c r="K44" s="75"/>
      <c r="L44" s="81"/>
      <c r="M44" s="74"/>
      <c r="N44" s="100"/>
      <c r="O44" s="100"/>
      <c r="P44" s="53"/>
    </row>
    <row r="45" spans="1:16">
      <c r="A45" s="135"/>
      <c r="B45" s="135"/>
      <c r="C45" s="16"/>
      <c r="D45" s="3" t="s">
        <v>35</v>
      </c>
      <c r="E45" s="3" t="s">
        <v>37</v>
      </c>
      <c r="F45" s="3" t="s">
        <v>98</v>
      </c>
      <c r="G45" s="2">
        <v>244</v>
      </c>
      <c r="H45" s="74">
        <v>2088.4502900000002</v>
      </c>
      <c r="I45" s="74">
        <v>1827.5562399999999</v>
      </c>
      <c r="J45" s="75">
        <v>923.41966000000002</v>
      </c>
      <c r="K45" s="75">
        <v>889.27115000000003</v>
      </c>
      <c r="L45" s="74">
        <v>2188.5933100000002</v>
      </c>
      <c r="M45" s="74">
        <v>1944.9767199999999</v>
      </c>
      <c r="N45" s="100">
        <v>1404</v>
      </c>
      <c r="O45" s="100">
        <v>1343</v>
      </c>
      <c r="P45" s="53"/>
    </row>
    <row r="46" spans="1:16">
      <c r="A46" s="135"/>
      <c r="B46" s="135"/>
      <c r="C46" s="16"/>
      <c r="D46" s="3" t="s">
        <v>35</v>
      </c>
      <c r="E46" s="3" t="s">
        <v>37</v>
      </c>
      <c r="F46" s="3" t="s">
        <v>98</v>
      </c>
      <c r="G46" s="2">
        <v>321</v>
      </c>
      <c r="H46" s="74"/>
      <c r="I46" s="74"/>
      <c r="J46" s="75">
        <v>61.81494</v>
      </c>
      <c r="K46" s="75">
        <v>46.214460000000003</v>
      </c>
      <c r="L46" s="74">
        <v>61.81494</v>
      </c>
      <c r="M46" s="74">
        <v>46.214460000000003</v>
      </c>
      <c r="N46" s="100">
        <v>0</v>
      </c>
      <c r="O46" s="100">
        <v>0</v>
      </c>
      <c r="P46" s="53"/>
    </row>
    <row r="47" spans="1:16">
      <c r="A47" s="135"/>
      <c r="B47" s="135"/>
      <c r="C47" s="16"/>
      <c r="D47" s="3" t="s">
        <v>35</v>
      </c>
      <c r="E47" s="3" t="s">
        <v>37</v>
      </c>
      <c r="F47" s="3" t="s">
        <v>118</v>
      </c>
      <c r="G47" s="2">
        <v>244</v>
      </c>
      <c r="H47" s="74">
        <v>4.9000000000000004</v>
      </c>
      <c r="I47" s="74">
        <v>4.9000000000000004</v>
      </c>
      <c r="J47" s="75"/>
      <c r="K47" s="75"/>
      <c r="L47" s="74"/>
      <c r="M47" s="74"/>
      <c r="N47" s="100"/>
      <c r="O47" s="100"/>
      <c r="P47" s="53"/>
    </row>
    <row r="48" spans="1:16">
      <c r="A48" s="135"/>
      <c r="B48" s="135"/>
      <c r="C48" s="16"/>
      <c r="D48" s="3" t="s">
        <v>35</v>
      </c>
      <c r="E48" s="3" t="s">
        <v>37</v>
      </c>
      <c r="F48" s="3" t="s">
        <v>98</v>
      </c>
      <c r="G48" s="2">
        <v>852</v>
      </c>
      <c r="H48" s="74">
        <v>45.112000000000002</v>
      </c>
      <c r="I48" s="74">
        <v>45.112000000000002</v>
      </c>
      <c r="J48" s="75"/>
      <c r="K48" s="75"/>
      <c r="L48" s="74"/>
      <c r="M48" s="74"/>
      <c r="N48" s="100"/>
      <c r="O48" s="100"/>
      <c r="P48" s="53"/>
    </row>
    <row r="49" spans="1:16">
      <c r="A49" s="135"/>
      <c r="B49" s="135"/>
      <c r="C49" s="16"/>
      <c r="D49" s="10" t="s">
        <v>35</v>
      </c>
      <c r="E49" s="10" t="s">
        <v>37</v>
      </c>
      <c r="F49" s="10" t="s">
        <v>98</v>
      </c>
      <c r="G49" s="5">
        <v>853</v>
      </c>
      <c r="H49" s="74">
        <v>6.7819399999999996</v>
      </c>
      <c r="I49" s="79">
        <v>5.5841399999999997</v>
      </c>
      <c r="J49" s="75"/>
      <c r="K49" s="75"/>
      <c r="L49" s="74">
        <v>31.94258</v>
      </c>
      <c r="M49" s="74">
        <v>31.94258</v>
      </c>
      <c r="N49" s="100"/>
      <c r="O49" s="100"/>
      <c r="P49" s="53"/>
    </row>
    <row r="50" spans="1:16">
      <c r="A50" s="135"/>
      <c r="B50" s="135"/>
      <c r="C50" s="16"/>
      <c r="D50" s="10" t="s">
        <v>35</v>
      </c>
      <c r="E50" s="10" t="s">
        <v>37</v>
      </c>
      <c r="F50" s="10" t="s">
        <v>151</v>
      </c>
      <c r="G50" s="5">
        <v>121</v>
      </c>
      <c r="H50" s="74"/>
      <c r="I50" s="79"/>
      <c r="J50" s="75"/>
      <c r="K50" s="75"/>
      <c r="L50" s="74">
        <v>230.00800000000001</v>
      </c>
      <c r="M50" s="74">
        <v>230.00800000000001</v>
      </c>
      <c r="N50" s="100"/>
      <c r="O50" s="100"/>
      <c r="P50" s="53"/>
    </row>
    <row r="51" spans="1:16">
      <c r="A51" s="135"/>
      <c r="B51" s="135"/>
      <c r="C51" s="16"/>
      <c r="D51" s="10" t="s">
        <v>35</v>
      </c>
      <c r="E51" s="10" t="s">
        <v>37</v>
      </c>
      <c r="F51" s="10" t="s">
        <v>151</v>
      </c>
      <c r="G51" s="5">
        <v>129</v>
      </c>
      <c r="H51" s="74"/>
      <c r="I51" s="79"/>
      <c r="J51" s="75"/>
      <c r="K51" s="75"/>
      <c r="L51" s="74">
        <v>69.463999999999999</v>
      </c>
      <c r="M51" s="74">
        <v>69.463999999999999</v>
      </c>
      <c r="N51" s="100"/>
      <c r="O51" s="100"/>
      <c r="P51" s="53"/>
    </row>
    <row r="52" spans="1:16">
      <c r="A52" s="135"/>
      <c r="B52" s="135"/>
      <c r="C52" s="16"/>
      <c r="D52" s="10" t="s">
        <v>35</v>
      </c>
      <c r="E52" s="10" t="s">
        <v>37</v>
      </c>
      <c r="F52" s="10" t="s">
        <v>152</v>
      </c>
      <c r="G52" s="5">
        <v>121</v>
      </c>
      <c r="H52" s="74"/>
      <c r="I52" s="79"/>
      <c r="J52" s="75"/>
      <c r="K52" s="75"/>
      <c r="L52" s="74">
        <v>13.4</v>
      </c>
      <c r="M52" s="74">
        <v>13.4</v>
      </c>
      <c r="N52" s="100"/>
      <c r="O52" s="100"/>
      <c r="P52" s="53"/>
    </row>
    <row r="53" spans="1:16">
      <c r="A53" s="135"/>
      <c r="B53" s="135"/>
      <c r="C53" s="16"/>
      <c r="D53" s="10" t="s">
        <v>35</v>
      </c>
      <c r="E53" s="10" t="s">
        <v>37</v>
      </c>
      <c r="F53" s="10" t="s">
        <v>152</v>
      </c>
      <c r="G53" s="5">
        <v>129</v>
      </c>
      <c r="H53" s="74"/>
      <c r="I53" s="79"/>
      <c r="J53" s="75"/>
      <c r="K53" s="75"/>
      <c r="L53" s="74">
        <v>4.0999999999999996</v>
      </c>
      <c r="M53" s="74">
        <v>4.0999999999999996</v>
      </c>
      <c r="N53" s="100"/>
      <c r="O53" s="100"/>
      <c r="P53" s="53"/>
    </row>
    <row r="54" spans="1:16">
      <c r="A54" s="135"/>
      <c r="B54" s="135"/>
      <c r="C54" s="16"/>
      <c r="D54" s="10" t="s">
        <v>35</v>
      </c>
      <c r="E54" s="10" t="s">
        <v>37</v>
      </c>
      <c r="F54" s="10" t="s">
        <v>153</v>
      </c>
      <c r="G54" s="5">
        <v>121</v>
      </c>
      <c r="H54" s="74"/>
      <c r="I54" s="79"/>
      <c r="J54" s="75"/>
      <c r="K54" s="75"/>
      <c r="L54" s="74">
        <v>57.1</v>
      </c>
      <c r="M54" s="74">
        <v>57.1</v>
      </c>
      <c r="N54" s="100"/>
      <c r="O54" s="100"/>
      <c r="P54" s="53"/>
    </row>
    <row r="55" spans="1:16">
      <c r="A55" s="135"/>
      <c r="B55" s="135"/>
      <c r="C55" s="16"/>
      <c r="D55" s="10" t="s">
        <v>35</v>
      </c>
      <c r="E55" s="10" t="s">
        <v>37</v>
      </c>
      <c r="F55" s="10" t="s">
        <v>153</v>
      </c>
      <c r="G55" s="5">
        <v>129</v>
      </c>
      <c r="H55" s="74"/>
      <c r="I55" s="79"/>
      <c r="J55" s="75"/>
      <c r="K55" s="75"/>
      <c r="L55" s="74">
        <v>17.3</v>
      </c>
      <c r="M55" s="74">
        <v>17.3</v>
      </c>
      <c r="N55" s="100"/>
      <c r="O55" s="100"/>
      <c r="P55" s="53"/>
    </row>
    <row r="56" spans="1:16">
      <c r="A56" s="27"/>
      <c r="B56" s="28"/>
      <c r="C56" s="29"/>
      <c r="D56" s="29"/>
      <c r="E56" s="29"/>
      <c r="F56" s="4"/>
      <c r="G56" s="4"/>
    </row>
    <row r="57" spans="1:16" s="97" customFormat="1" ht="18.75">
      <c r="A57" s="152"/>
      <c r="B57" s="152"/>
      <c r="C57" s="152"/>
      <c r="D57" s="94"/>
      <c r="E57" s="94"/>
      <c r="F57" s="95"/>
      <c r="G57" s="95"/>
      <c r="H57" s="95"/>
      <c r="I57" s="96"/>
      <c r="J57" s="150"/>
      <c r="K57" s="150"/>
    </row>
    <row r="58" spans="1:16" ht="15.75">
      <c r="A58" s="58"/>
      <c r="B58" s="58"/>
      <c r="C58" s="58"/>
      <c r="D58" s="58"/>
      <c r="E58" s="58"/>
      <c r="F58" s="59"/>
      <c r="G58" s="59"/>
      <c r="H58" s="59"/>
      <c r="I58" s="58"/>
      <c r="J58" s="149"/>
      <c r="K58" s="149"/>
    </row>
    <row r="59" spans="1:16">
      <c r="E59" s="11"/>
      <c r="F59" s="11"/>
      <c r="G59" s="11"/>
    </row>
    <row r="60" spans="1:16">
      <c r="A60" s="12"/>
      <c r="B60" s="12"/>
      <c r="C60" s="12"/>
      <c r="D60" s="12"/>
      <c r="E60" s="12"/>
      <c r="F60" s="12"/>
      <c r="G60" s="12"/>
    </row>
  </sheetData>
  <mergeCells count="29">
    <mergeCell ref="J58:K58"/>
    <mergeCell ref="J57:K57"/>
    <mergeCell ref="C13:C23"/>
    <mergeCell ref="A57:C57"/>
    <mergeCell ref="B11:B23"/>
    <mergeCell ref="A1:P1"/>
    <mergeCell ref="D3:G3"/>
    <mergeCell ref="P3:P6"/>
    <mergeCell ref="A2:P2"/>
    <mergeCell ref="L5:M5"/>
    <mergeCell ref="J5:K5"/>
    <mergeCell ref="E4:E6"/>
    <mergeCell ref="J4:M4"/>
    <mergeCell ref="F4:F6"/>
    <mergeCell ref="G4:G6"/>
    <mergeCell ref="D4:D6"/>
    <mergeCell ref="A3:A6"/>
    <mergeCell ref="C3:C6"/>
    <mergeCell ref="H3:O3"/>
    <mergeCell ref="N4:O5"/>
    <mergeCell ref="H4:I5"/>
    <mergeCell ref="B3:B6"/>
    <mergeCell ref="B34:B55"/>
    <mergeCell ref="A34:A55"/>
    <mergeCell ref="A24:A33"/>
    <mergeCell ref="B24:B33"/>
    <mergeCell ref="A11:A23"/>
    <mergeCell ref="A7:A10"/>
    <mergeCell ref="B7:B10"/>
  </mergeCells>
  <pageMargins left="0.59055118110236227" right="0.19685039370078741" top="0.59055118110236227" bottom="0" header="0.31496062992125984" footer="0.31496062992125984"/>
  <pageSetup paperSize="9" scale="57" fitToHeight="0" orientation="landscape" r:id="rId1"/>
</worksheet>
</file>

<file path=xl/worksheets/sheet3.xml><?xml version="1.0" encoding="utf-8"?>
<worksheet xmlns="http://schemas.openxmlformats.org/spreadsheetml/2006/main" xmlns:r="http://schemas.openxmlformats.org/officeDocument/2006/relationships">
  <sheetPr>
    <pageSetUpPr fitToPage="1"/>
  </sheetPr>
  <dimension ref="A1:L36"/>
  <sheetViews>
    <sheetView tabSelected="1" view="pageBreakPreview" zoomScale="110" zoomScaleSheetLayoutView="110" workbookViewId="0">
      <selection activeCell="K35" sqref="K35"/>
    </sheetView>
  </sheetViews>
  <sheetFormatPr defaultRowHeight="12"/>
  <cols>
    <col min="1" max="1" width="14.85546875" style="24" customWidth="1"/>
    <col min="2" max="2" width="33.140625" style="24" customWidth="1"/>
    <col min="3" max="3" width="21.140625" style="24" customWidth="1"/>
    <col min="4" max="4" width="12.85546875" style="24" customWidth="1"/>
    <col min="5" max="5" width="13.7109375" style="24" customWidth="1"/>
    <col min="6" max="6" width="16.28515625" style="24" customWidth="1"/>
    <col min="7" max="7" width="14.42578125" style="24" customWidth="1"/>
    <col min="8" max="8" width="16.7109375" style="24" customWidth="1"/>
    <col min="9" max="9" width="14" style="24" customWidth="1"/>
    <col min="10" max="10" width="13.5703125" style="24" customWidth="1"/>
    <col min="11" max="11" width="12.85546875" style="24" customWidth="1"/>
    <col min="12" max="12" width="12.5703125" style="24" customWidth="1"/>
    <col min="13" max="16384" width="9.140625" style="24"/>
  </cols>
  <sheetData>
    <row r="1" spans="1:12" ht="18" customHeight="1">
      <c r="A1" s="153" t="s">
        <v>99</v>
      </c>
      <c r="B1" s="153"/>
      <c r="C1" s="153"/>
      <c r="D1" s="153"/>
      <c r="E1" s="153"/>
      <c r="F1" s="153"/>
      <c r="G1" s="153"/>
      <c r="H1" s="153"/>
      <c r="I1" s="153"/>
      <c r="J1" s="153"/>
      <c r="K1" s="153"/>
      <c r="L1" s="153"/>
    </row>
    <row r="2" spans="1:12" ht="17.25" customHeight="1">
      <c r="A2" s="120" t="s">
        <v>9</v>
      </c>
      <c r="B2" s="120" t="s">
        <v>100</v>
      </c>
      <c r="C2" s="120" t="s">
        <v>22</v>
      </c>
      <c r="D2" s="120" t="s">
        <v>147</v>
      </c>
      <c r="E2" s="120"/>
      <c r="F2" s="120" t="s">
        <v>101</v>
      </c>
      <c r="G2" s="120"/>
      <c r="H2" s="120"/>
      <c r="I2" s="120"/>
      <c r="J2" s="120" t="s">
        <v>2</v>
      </c>
      <c r="K2" s="120"/>
      <c r="L2" s="120" t="s">
        <v>21</v>
      </c>
    </row>
    <row r="3" spans="1:12" ht="15" customHeight="1">
      <c r="A3" s="120"/>
      <c r="B3" s="120"/>
      <c r="C3" s="120"/>
      <c r="D3" s="120"/>
      <c r="E3" s="120"/>
      <c r="F3" s="120" t="s">
        <v>6</v>
      </c>
      <c r="G3" s="120"/>
      <c r="H3" s="120" t="s">
        <v>8</v>
      </c>
      <c r="I3" s="120"/>
      <c r="J3" s="120"/>
      <c r="K3" s="120"/>
      <c r="L3" s="120"/>
    </row>
    <row r="4" spans="1:12" ht="30" customHeight="1">
      <c r="A4" s="120"/>
      <c r="B4" s="120"/>
      <c r="C4" s="120"/>
      <c r="D4" s="43" t="s">
        <v>3</v>
      </c>
      <c r="E4" s="43" t="s">
        <v>4</v>
      </c>
      <c r="F4" s="43" t="s">
        <v>3</v>
      </c>
      <c r="G4" s="43" t="s">
        <v>4</v>
      </c>
      <c r="H4" s="43" t="s">
        <v>3</v>
      </c>
      <c r="I4" s="43" t="s">
        <v>4</v>
      </c>
      <c r="J4" s="43" t="s">
        <v>122</v>
      </c>
      <c r="K4" s="43" t="s">
        <v>148</v>
      </c>
      <c r="L4" s="120"/>
    </row>
    <row r="5" spans="1:12" ht="10.5" customHeight="1">
      <c r="A5" s="155" t="s">
        <v>27</v>
      </c>
      <c r="B5" s="155" t="str">
        <f>'[1]9 средства по кодам'!B7</f>
        <v>"Управление имуществом Емельяновского района"</v>
      </c>
      <c r="C5" s="44" t="s">
        <v>10</v>
      </c>
      <c r="D5" s="83">
        <f t="shared" ref="D5:E5" si="0">SUM(D12+D19+D26)</f>
        <v>17571.9836</v>
      </c>
      <c r="E5" s="83">
        <f t="shared" si="0"/>
        <v>16359.55226</v>
      </c>
      <c r="F5" s="83">
        <f>SUM(F12+F19+F26)</f>
        <v>8800.0852899999991</v>
      </c>
      <c r="G5" s="83">
        <f t="shared" ref="G5:I5" si="1">SUM(G12+G19+G26)</f>
        <v>8286.1034099999997</v>
      </c>
      <c r="H5" s="83">
        <f t="shared" si="1"/>
        <v>19237.04653</v>
      </c>
      <c r="I5" s="83">
        <f t="shared" si="1"/>
        <v>18437.881720000001</v>
      </c>
      <c r="J5" s="83">
        <f>'11 средства по кодам'!N7</f>
        <v>17270</v>
      </c>
      <c r="K5" s="83">
        <f>'11 средства по кодам'!O7</f>
        <v>16524</v>
      </c>
      <c r="L5" s="15"/>
    </row>
    <row r="6" spans="1:12">
      <c r="A6" s="156"/>
      <c r="B6" s="156"/>
      <c r="C6" s="44" t="s">
        <v>11</v>
      </c>
      <c r="D6" s="84"/>
      <c r="E6" s="84"/>
      <c r="F6" s="84"/>
      <c r="G6" s="84"/>
      <c r="H6" s="84"/>
      <c r="I6" s="84"/>
      <c r="J6" s="84"/>
      <c r="K6" s="84"/>
      <c r="L6" s="15"/>
    </row>
    <row r="7" spans="1:12" ht="12.75">
      <c r="A7" s="156"/>
      <c r="B7" s="156"/>
      <c r="C7" s="44" t="s">
        <v>30</v>
      </c>
      <c r="D7" s="75">
        <v>848.5</v>
      </c>
      <c r="E7" s="75">
        <v>848.5</v>
      </c>
      <c r="F7" s="85"/>
      <c r="G7" s="85"/>
      <c r="H7" s="75">
        <v>640.072</v>
      </c>
      <c r="I7" s="75">
        <v>640.072</v>
      </c>
      <c r="J7" s="86"/>
      <c r="K7" s="86"/>
      <c r="L7" s="25"/>
    </row>
    <row r="8" spans="1:12">
      <c r="A8" s="156"/>
      <c r="B8" s="156"/>
      <c r="C8" s="44" t="s">
        <v>31</v>
      </c>
      <c r="D8" s="86">
        <f>D5-D24-D7</f>
        <v>16323.4836</v>
      </c>
      <c r="E8" s="86">
        <f>E5-E24-E7</f>
        <v>15140.702580000001</v>
      </c>
      <c r="F8" s="86">
        <f t="shared" ref="F8:G8" si="2">F5-F7-F10</f>
        <v>8710.4921299999987</v>
      </c>
      <c r="G8" s="86">
        <f t="shared" si="2"/>
        <v>8201.8985899999989</v>
      </c>
      <c r="H8" s="86">
        <f>H5-H7-H10</f>
        <v>18196.97453</v>
      </c>
      <c r="I8" s="86">
        <f>I5-I7-I10</f>
        <v>17397.809720000001</v>
      </c>
      <c r="J8" s="86">
        <v>17270</v>
      </c>
      <c r="K8" s="86">
        <v>16524</v>
      </c>
      <c r="L8" s="26"/>
    </row>
    <row r="9" spans="1:12">
      <c r="A9" s="156"/>
      <c r="B9" s="156"/>
      <c r="C9" s="44" t="s">
        <v>23</v>
      </c>
      <c r="D9" s="85"/>
      <c r="E9" s="85"/>
      <c r="F9" s="85"/>
      <c r="G9" s="86"/>
      <c r="H9" s="85"/>
      <c r="I9" s="85"/>
      <c r="J9" s="86"/>
      <c r="K9" s="86"/>
      <c r="L9" s="26"/>
    </row>
    <row r="10" spans="1:12">
      <c r="A10" s="156"/>
      <c r="B10" s="156"/>
      <c r="C10" s="44" t="s">
        <v>28</v>
      </c>
      <c r="D10" s="87">
        <v>400</v>
      </c>
      <c r="E10" s="87">
        <v>370.34967999999998</v>
      </c>
      <c r="F10" s="87">
        <v>89.593159999999997</v>
      </c>
      <c r="G10" s="87">
        <v>84.204819999999998</v>
      </c>
      <c r="H10" s="87">
        <v>400</v>
      </c>
      <c r="I10" s="87">
        <v>400</v>
      </c>
      <c r="J10" s="87"/>
      <c r="K10" s="87"/>
      <c r="L10" s="26"/>
    </row>
    <row r="11" spans="1:12">
      <c r="A11" s="157"/>
      <c r="B11" s="157"/>
      <c r="C11" s="44" t="s">
        <v>13</v>
      </c>
      <c r="D11" s="87"/>
      <c r="E11" s="87"/>
      <c r="F11" s="87"/>
      <c r="G11" s="87"/>
      <c r="H11" s="87"/>
      <c r="I11" s="87"/>
      <c r="J11" s="87"/>
      <c r="K11" s="87"/>
      <c r="L11" s="26"/>
    </row>
    <row r="12" spans="1:12">
      <c r="A12" s="154" t="s">
        <v>102</v>
      </c>
      <c r="B12" s="155" t="s">
        <v>88</v>
      </c>
      <c r="C12" s="44" t="s">
        <v>10</v>
      </c>
      <c r="D12" s="88">
        <f>'11 средства по кодам'!H11</f>
        <v>1790.6221500000001</v>
      </c>
      <c r="E12" s="88">
        <f>'11 средства по кодам'!I11</f>
        <v>1155.9584300000001</v>
      </c>
      <c r="F12" s="88">
        <f>'11 средства по кодам'!J11</f>
        <v>525.36771999999996</v>
      </c>
      <c r="G12" s="88">
        <f>'11 средства по кодам'!K11</f>
        <v>510.61823000000004</v>
      </c>
      <c r="H12" s="88">
        <f>'11 средства по кодам'!L11</f>
        <v>1521.1415</v>
      </c>
      <c r="I12" s="88">
        <f>'11 средства по кодам'!M11</f>
        <v>1292.9792500000001</v>
      </c>
      <c r="J12" s="88">
        <f>'11 средства по кодам'!N11</f>
        <v>1402</v>
      </c>
      <c r="K12" s="88">
        <f>'11 средства по кодам'!O11</f>
        <v>1340</v>
      </c>
      <c r="L12" s="55"/>
    </row>
    <row r="13" spans="1:12">
      <c r="A13" s="154"/>
      <c r="B13" s="156"/>
      <c r="C13" s="44" t="s">
        <v>11</v>
      </c>
      <c r="D13" s="87"/>
      <c r="E13" s="87"/>
      <c r="F13" s="87"/>
      <c r="G13" s="87"/>
      <c r="H13" s="87"/>
      <c r="I13" s="87"/>
      <c r="J13" s="87"/>
      <c r="K13" s="87"/>
      <c r="L13" s="55"/>
    </row>
    <row r="14" spans="1:12">
      <c r="A14" s="154"/>
      <c r="B14" s="156"/>
      <c r="C14" s="44" t="s">
        <v>12</v>
      </c>
      <c r="D14" s="87"/>
      <c r="E14" s="87"/>
      <c r="F14" s="87"/>
      <c r="G14" s="87"/>
      <c r="H14" s="87"/>
      <c r="I14" s="87"/>
      <c r="J14" s="87"/>
      <c r="K14" s="87"/>
      <c r="L14" s="55"/>
    </row>
    <row r="15" spans="1:12">
      <c r="A15" s="154"/>
      <c r="B15" s="156"/>
      <c r="C15" s="44" t="s">
        <v>31</v>
      </c>
      <c r="D15" s="87">
        <v>1790.6221499999999</v>
      </c>
      <c r="E15" s="87">
        <v>1155.9584299999999</v>
      </c>
      <c r="F15" s="87">
        <v>525.36771999999996</v>
      </c>
      <c r="G15" s="87">
        <v>510.61822999999998</v>
      </c>
      <c r="H15" s="87">
        <v>1521.1415</v>
      </c>
      <c r="I15" s="87">
        <v>1292.9792500000001</v>
      </c>
      <c r="J15" s="87">
        <v>1402</v>
      </c>
      <c r="K15" s="87">
        <v>1340</v>
      </c>
      <c r="L15" s="55"/>
    </row>
    <row r="16" spans="1:12">
      <c r="A16" s="154"/>
      <c r="B16" s="156"/>
      <c r="C16" s="44" t="s">
        <v>23</v>
      </c>
      <c r="D16" s="87"/>
      <c r="E16" s="87"/>
      <c r="F16" s="87"/>
      <c r="G16" s="87"/>
      <c r="H16" s="87"/>
      <c r="I16" s="87"/>
      <c r="J16" s="87"/>
      <c r="K16" s="87"/>
      <c r="L16" s="55"/>
    </row>
    <row r="17" spans="1:12">
      <c r="A17" s="154"/>
      <c r="B17" s="156"/>
      <c r="C17" s="44" t="s">
        <v>28</v>
      </c>
      <c r="D17" s="87"/>
      <c r="E17" s="87"/>
      <c r="H17" s="87"/>
      <c r="I17" s="87"/>
      <c r="J17" s="87"/>
      <c r="K17" s="87"/>
      <c r="L17" s="55"/>
    </row>
    <row r="18" spans="1:12">
      <c r="A18" s="154"/>
      <c r="B18" s="157"/>
      <c r="C18" s="44" t="s">
        <v>13</v>
      </c>
      <c r="D18" s="87"/>
      <c r="E18" s="87"/>
      <c r="F18" s="87"/>
      <c r="G18" s="87"/>
      <c r="H18" s="87"/>
      <c r="I18" s="87"/>
      <c r="J18" s="87"/>
      <c r="K18" s="87"/>
      <c r="L18" s="55"/>
    </row>
    <row r="19" spans="1:12">
      <c r="A19" s="154" t="s">
        <v>104</v>
      </c>
      <c r="B19" s="155" t="s">
        <v>90</v>
      </c>
      <c r="C19" s="44" t="s">
        <v>10</v>
      </c>
      <c r="D19" s="88">
        <f>'11 средства по кодам'!H24</f>
        <v>556.6884</v>
      </c>
      <c r="E19" s="88">
        <f>'11 средства по кодам'!I24</f>
        <v>415.65168</v>
      </c>
      <c r="F19" s="88">
        <f>'11 средства по кодам'!J24</f>
        <v>482.87668999999994</v>
      </c>
      <c r="G19" s="88">
        <f>'11 средства по кодам'!K24</f>
        <v>124.20482000000001</v>
      </c>
      <c r="H19" s="88">
        <f>'11 средства по кодам'!L24</f>
        <v>779.09713999999997</v>
      </c>
      <c r="I19" s="88">
        <f>'11 средства по кодам'!M24</f>
        <v>757</v>
      </c>
      <c r="J19" s="88">
        <f>'11 средства по кодам'!N24</f>
        <v>624</v>
      </c>
      <c r="K19" s="88">
        <f>'11 средства по кодам'!O24</f>
        <v>596</v>
      </c>
      <c r="L19" s="55"/>
    </row>
    <row r="20" spans="1:12">
      <c r="A20" s="154"/>
      <c r="B20" s="156"/>
      <c r="C20" s="44" t="s">
        <v>11</v>
      </c>
      <c r="D20" s="87"/>
      <c r="E20" s="87"/>
      <c r="F20" s="87"/>
      <c r="G20" s="87"/>
      <c r="H20" s="87"/>
      <c r="I20" s="87"/>
      <c r="J20" s="87"/>
      <c r="K20" s="87"/>
      <c r="L20" s="55"/>
    </row>
    <row r="21" spans="1:12">
      <c r="A21" s="154"/>
      <c r="B21" s="156"/>
      <c r="C21" s="44" t="s">
        <v>12</v>
      </c>
      <c r="D21" s="87"/>
      <c r="E21" s="87"/>
      <c r="F21" s="87"/>
      <c r="G21" s="87"/>
      <c r="H21" s="87"/>
      <c r="I21" s="87"/>
      <c r="J21" s="87"/>
      <c r="K21" s="87"/>
      <c r="L21" s="55"/>
    </row>
    <row r="22" spans="1:12">
      <c r="A22" s="154"/>
      <c r="B22" s="156"/>
      <c r="C22" s="44" t="s">
        <v>31</v>
      </c>
      <c r="D22" s="87">
        <f t="shared" ref="D22:E22" si="3">D19-D24</f>
        <v>156.6884</v>
      </c>
      <c r="E22" s="87">
        <f t="shared" si="3"/>
        <v>45.302000000000021</v>
      </c>
      <c r="F22" s="87">
        <f>F19-F24</f>
        <v>393.28352999999993</v>
      </c>
      <c r="G22" s="87">
        <f>G19-G24</f>
        <v>40.000000000000014</v>
      </c>
      <c r="H22" s="87">
        <f>H19-H24</f>
        <v>379.09713999999997</v>
      </c>
      <c r="I22" s="87">
        <f>I19-I24</f>
        <v>357</v>
      </c>
      <c r="J22" s="87">
        <v>624</v>
      </c>
      <c r="K22" s="87">
        <v>596</v>
      </c>
      <c r="L22" s="55"/>
    </row>
    <row r="23" spans="1:12">
      <c r="A23" s="154"/>
      <c r="B23" s="156"/>
      <c r="C23" s="44" t="s">
        <v>23</v>
      </c>
      <c r="D23" s="87"/>
      <c r="E23" s="87"/>
      <c r="F23" s="87"/>
      <c r="G23" s="87"/>
      <c r="H23" s="87"/>
      <c r="I23" s="87"/>
      <c r="J23" s="87"/>
      <c r="K23" s="87"/>
      <c r="L23" s="55"/>
    </row>
    <row r="24" spans="1:12">
      <c r="A24" s="154"/>
      <c r="B24" s="156"/>
      <c r="C24" s="44" t="s">
        <v>29</v>
      </c>
      <c r="D24" s="87">
        <v>400</v>
      </c>
      <c r="E24" s="87">
        <v>370.34967999999998</v>
      </c>
      <c r="F24" s="87">
        <v>89.593159999999997</v>
      </c>
      <c r="G24" s="87">
        <v>84.204819999999998</v>
      </c>
      <c r="H24" s="87">
        <v>400</v>
      </c>
      <c r="I24" s="87">
        <v>400</v>
      </c>
      <c r="J24" s="87"/>
      <c r="K24" s="87"/>
      <c r="L24" s="55"/>
    </row>
    <row r="25" spans="1:12">
      <c r="A25" s="154"/>
      <c r="B25" s="157"/>
      <c r="C25" s="44" t="s">
        <v>13</v>
      </c>
      <c r="D25" s="87"/>
      <c r="E25" s="87"/>
      <c r="F25" s="87"/>
      <c r="G25" s="87"/>
      <c r="H25" s="87"/>
      <c r="I25" s="87"/>
      <c r="J25" s="87"/>
      <c r="K25" s="87"/>
      <c r="L25" s="55"/>
    </row>
    <row r="26" spans="1:12">
      <c r="A26" s="161" t="s">
        <v>103</v>
      </c>
      <c r="B26" s="155" t="s">
        <v>92</v>
      </c>
      <c r="C26" s="44" t="s">
        <v>10</v>
      </c>
      <c r="D26" s="88">
        <f>'11 средства по кодам'!H34</f>
        <v>15224.673050000001</v>
      </c>
      <c r="E26" s="88">
        <f>'11 средства по кодам'!I34</f>
        <v>14787.942150000001</v>
      </c>
      <c r="F26" s="89">
        <f>'11 средства по кодам'!J34</f>
        <v>7791.8408799999997</v>
      </c>
      <c r="G26" s="88">
        <f>'11 средства по кодам'!K34</f>
        <v>7651.2803599999997</v>
      </c>
      <c r="H26" s="88">
        <f>'11 средства по кодам'!L34</f>
        <v>16936.80789</v>
      </c>
      <c r="I26" s="88">
        <f>'11 средства по кодам'!M34</f>
        <v>16387.902470000001</v>
      </c>
      <c r="J26" s="88">
        <f>'11 средства по кодам'!N34</f>
        <v>15244</v>
      </c>
      <c r="K26" s="88">
        <f>'11 средства по кодам'!O34</f>
        <v>14588</v>
      </c>
      <c r="L26" s="55"/>
    </row>
    <row r="27" spans="1:12">
      <c r="A27" s="162"/>
      <c r="B27" s="156"/>
      <c r="C27" s="44" t="s">
        <v>11</v>
      </c>
      <c r="D27" s="87"/>
      <c r="E27" s="87"/>
      <c r="F27" s="90"/>
      <c r="G27" s="87"/>
      <c r="H27" s="87"/>
      <c r="I27" s="87"/>
      <c r="J27" s="84"/>
      <c r="K27" s="84"/>
      <c r="L27" s="55"/>
    </row>
    <row r="28" spans="1:12" ht="12.75">
      <c r="A28" s="162"/>
      <c r="B28" s="156"/>
      <c r="C28" s="44" t="s">
        <v>12</v>
      </c>
      <c r="D28" s="75">
        <v>848.5</v>
      </c>
      <c r="E28" s="75">
        <v>848.5</v>
      </c>
      <c r="F28" s="90"/>
      <c r="G28" s="87"/>
      <c r="H28" s="75">
        <v>640.072</v>
      </c>
      <c r="I28" s="75">
        <v>640.072</v>
      </c>
      <c r="J28" s="86"/>
      <c r="K28" s="86"/>
      <c r="L28" s="55"/>
    </row>
    <row r="29" spans="1:12">
      <c r="A29" s="162"/>
      <c r="B29" s="156"/>
      <c r="C29" s="44" t="s">
        <v>31</v>
      </c>
      <c r="D29" s="87">
        <f>D26-D28</f>
        <v>14376.173050000001</v>
      </c>
      <c r="E29" s="87">
        <f>E26-E28</f>
        <v>13939.442150000001</v>
      </c>
      <c r="F29" s="90">
        <v>7791.8408799999997</v>
      </c>
      <c r="G29" s="87">
        <v>7651.2803599999997</v>
      </c>
      <c r="H29" s="87">
        <f>H26-H28</f>
        <v>16296.73589</v>
      </c>
      <c r="I29" s="87">
        <f>I26-I28</f>
        <v>15747.830470000001</v>
      </c>
      <c r="J29" s="86">
        <v>15244</v>
      </c>
      <c r="K29" s="86">
        <v>14588</v>
      </c>
      <c r="L29" s="55"/>
    </row>
    <row r="30" spans="1:12">
      <c r="A30" s="162"/>
      <c r="B30" s="156"/>
      <c r="C30" s="44" t="s">
        <v>23</v>
      </c>
      <c r="D30" s="87"/>
      <c r="E30" s="87"/>
      <c r="F30" s="87"/>
      <c r="G30" s="87"/>
      <c r="H30" s="87"/>
      <c r="I30" s="87"/>
      <c r="J30" s="87"/>
      <c r="K30" s="87"/>
      <c r="L30" s="55"/>
    </row>
    <row r="31" spans="1:12">
      <c r="A31" s="162"/>
      <c r="B31" s="156"/>
      <c r="C31" s="44" t="s">
        <v>28</v>
      </c>
      <c r="D31" s="87"/>
      <c r="E31" s="87"/>
      <c r="F31" s="87"/>
      <c r="G31" s="87"/>
      <c r="H31" s="87"/>
      <c r="I31" s="87"/>
      <c r="J31" s="87"/>
      <c r="K31" s="87"/>
      <c r="L31" s="55"/>
    </row>
    <row r="32" spans="1:12">
      <c r="A32" s="163"/>
      <c r="B32" s="157"/>
      <c r="C32" s="44" t="s">
        <v>13</v>
      </c>
      <c r="D32" s="56"/>
      <c r="E32" s="56"/>
      <c r="F32" s="56"/>
      <c r="G32" s="56"/>
      <c r="H32" s="56"/>
      <c r="I32" s="56"/>
      <c r="J32" s="56"/>
      <c r="K32" s="56"/>
      <c r="L32" s="55"/>
    </row>
    <row r="33" spans="1:10">
      <c r="A33" s="27"/>
      <c r="B33" s="28"/>
      <c r="C33" s="29"/>
    </row>
    <row r="34" spans="1:10" s="91" customFormat="1" ht="18.75">
      <c r="A34" s="160"/>
      <c r="B34" s="160"/>
      <c r="C34" s="160"/>
      <c r="F34" s="92"/>
      <c r="G34" s="93"/>
      <c r="I34" s="158"/>
      <c r="J34" s="158"/>
    </row>
    <row r="35" spans="1:10" ht="15.75">
      <c r="A35" s="60"/>
      <c r="B35" s="60"/>
      <c r="C35" s="60"/>
      <c r="D35" s="60"/>
      <c r="E35" s="60"/>
      <c r="F35" s="61"/>
      <c r="G35" s="60"/>
      <c r="H35" s="159"/>
      <c r="I35" s="159"/>
      <c r="J35" s="60"/>
    </row>
    <row r="36" spans="1:10" ht="12.75">
      <c r="A36" s="1"/>
      <c r="B36" s="1"/>
      <c r="C36" s="1"/>
    </row>
  </sheetData>
  <mergeCells count="21">
    <mergeCell ref="I34:J34"/>
    <mergeCell ref="H35:I35"/>
    <mergeCell ref="A34:C34"/>
    <mergeCell ref="A26:A32"/>
    <mergeCell ref="B26:B32"/>
    <mergeCell ref="A12:A18"/>
    <mergeCell ref="A19:A25"/>
    <mergeCell ref="B19:B25"/>
    <mergeCell ref="B12:B18"/>
    <mergeCell ref="A5:A11"/>
    <mergeCell ref="B5:B11"/>
    <mergeCell ref="A1:L1"/>
    <mergeCell ref="A2:A4"/>
    <mergeCell ref="B2:B4"/>
    <mergeCell ref="C2:C4"/>
    <mergeCell ref="D2:E3"/>
    <mergeCell ref="F2:I2"/>
    <mergeCell ref="J2:K3"/>
    <mergeCell ref="L2:L4"/>
    <mergeCell ref="F3:G3"/>
    <mergeCell ref="H3:I3"/>
  </mergeCells>
  <pageMargins left="0.7" right="0.7" top="0.75" bottom="0.75" header="0.3" footer="0.3"/>
  <pageSetup paperSize="9" scale="68"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10 показатели </vt:lpstr>
      <vt:lpstr>11 средства по кодам</vt:lpstr>
      <vt:lpstr>12 средства бюджет</vt:lpstr>
    </vt:vector>
  </TitlesOfParts>
  <Company>home</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verhoturova</dc:creator>
  <cp:lastModifiedBy>ADMIN</cp:lastModifiedBy>
  <cp:lastPrinted>2020-01-24T06:49:56Z</cp:lastPrinted>
  <dcterms:created xsi:type="dcterms:W3CDTF">2007-07-17T01:27:34Z</dcterms:created>
  <dcterms:modified xsi:type="dcterms:W3CDTF">2020-05-07T03:03:34Z</dcterms:modified>
</cp:coreProperties>
</file>