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870" windowWidth="8415" windowHeight="5970" tabRatio="896"/>
  </bookViews>
  <sheets>
    <sheet name="10 показатели " sheetId="1" r:id="rId1"/>
    <sheet name="11 средства по кодам" sheetId="13" r:id="rId2"/>
    <sheet name="12 средства бюджет" sheetId="18" r:id="rId3"/>
  </sheets>
  <externalReferences>
    <externalReference r:id="rId4"/>
  </externalReferences>
  <definedNames>
    <definedName name="_xlnm.Print_Area" localSheetId="1">'11 средства по кодам'!$A$1:$P$73</definedName>
    <definedName name="_xlnm.Print_Area" localSheetId="2">'12 средства бюджет'!$A$1:$L$44</definedName>
  </definedNames>
  <calcPr calcId="125725"/>
</workbook>
</file>

<file path=xl/calcChain.xml><?xml version="1.0" encoding="utf-8"?>
<calcChain xmlns="http://schemas.openxmlformats.org/spreadsheetml/2006/main">
  <c r="M12" i="13"/>
  <c r="L12"/>
  <c r="F9" i="18"/>
  <c r="F8"/>
  <c r="G11"/>
  <c r="K11"/>
  <c r="J11"/>
  <c r="I11"/>
  <c r="H11"/>
  <c r="K9"/>
  <c r="J9"/>
  <c r="I9"/>
  <c r="H9"/>
  <c r="G9"/>
  <c r="K8"/>
  <c r="J8"/>
  <c r="I8"/>
  <c r="H8"/>
  <c r="G8"/>
  <c r="K7"/>
  <c r="J7"/>
  <c r="I7"/>
  <c r="H7"/>
  <c r="G7"/>
  <c r="F7"/>
  <c r="K29"/>
  <c r="J29"/>
  <c r="I29"/>
  <c r="H29"/>
  <c r="G29"/>
  <c r="F29"/>
  <c r="K21"/>
  <c r="K5"/>
  <c r="J21"/>
  <c r="I21"/>
  <c r="H21"/>
  <c r="G21"/>
  <c r="F21"/>
  <c r="F5"/>
  <c r="I13"/>
  <c r="K13"/>
  <c r="J13"/>
  <c r="H13"/>
  <c r="G13"/>
  <c r="F13"/>
  <c r="L37" i="13"/>
  <c r="J5" i="18"/>
  <c r="H5"/>
  <c r="I5"/>
  <c r="G5"/>
  <c r="I12" i="13"/>
  <c r="H12"/>
  <c r="O47"/>
  <c r="N47"/>
  <c r="M47"/>
  <c r="M7"/>
  <c r="L47"/>
  <c r="K47"/>
  <c r="J47"/>
  <c r="I47"/>
  <c r="H47"/>
  <c r="O37"/>
  <c r="N37"/>
  <c r="M37"/>
  <c r="K37"/>
  <c r="J37"/>
  <c r="I37"/>
  <c r="H37"/>
  <c r="O12"/>
  <c r="N12"/>
  <c r="K12"/>
  <c r="J12"/>
  <c r="O7"/>
  <c r="I7"/>
  <c r="N7"/>
  <c r="J7"/>
  <c r="L7"/>
  <c r="K7"/>
  <c r="B5" i="18"/>
</calcChain>
</file>

<file path=xl/sharedStrings.xml><?xml version="1.0" encoding="utf-8"?>
<sst xmlns="http://schemas.openxmlformats.org/spreadsheetml/2006/main" count="381" uniqueCount="181">
  <si>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</si>
  <si>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</si>
  <si>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</si>
  <si>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</si>
  <si>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</si>
  <si>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Ед. измере-ния</t>
  </si>
  <si>
    <t>январь - июнь</t>
  </si>
  <si>
    <t>Весовой критерий</t>
  </si>
  <si>
    <t>значение на конец года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</si>
  <si>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</si>
  <si>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</si>
  <si>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</si>
  <si>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</si>
  <si>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</si>
  <si>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</si>
  <si>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</si>
  <si>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</si>
  <si>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</si>
  <si>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</si>
  <si>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Рз Пр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</si>
  <si>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</si>
  <si>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</si>
  <si>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</si>
  <si>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</si>
  <si>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</si>
  <si>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Наименовние ГРБС</t>
  </si>
  <si>
    <t>в том числе по ГРБС:</t>
  </si>
  <si>
    <t>Муниципальная программа</t>
  </si>
  <si>
    <t>бюджеты поселений</t>
  </si>
  <si>
    <t xml:space="preserve">бюджеты поселений </t>
  </si>
  <si>
    <t>краевой бюджет</t>
  </si>
  <si>
    <t xml:space="preserve">районный бюджет           </t>
  </si>
  <si>
    <t>(с расшифровкой по главным распорядителям средств районного бюджета,  основным мероприятиям, а также по годам реализации мунипальной программы)</t>
  </si>
  <si>
    <t>%</t>
  </si>
  <si>
    <t>"Управление имуществом Емельяновского района"</t>
  </si>
  <si>
    <t>162</t>
  </si>
  <si>
    <t>Статус (муниципальная программа, мероприятия муниципальной программы)</t>
  </si>
  <si>
    <t>0113</t>
  </si>
  <si>
    <t>0501</t>
  </si>
  <si>
    <t>Отношение поступившей дебиторской задолженности по арендной плате за земельные участки по отношению к размеру дебиторской задолженности на начало года</t>
  </si>
  <si>
    <t>Доля бесхозяйных объектов, прошедших государственную регистрацию</t>
  </si>
  <si>
    <t>1.1</t>
  </si>
  <si>
    <t>1.1.1</t>
  </si>
  <si>
    <t>тыс.руб.</t>
  </si>
  <si>
    <t>в том числе поступления задолженности по решениям суда</t>
  </si>
  <si>
    <t>Размер дебиторской задолженности на начало года</t>
  </si>
  <si>
    <t>1.2</t>
  </si>
  <si>
    <t>1.2.1</t>
  </si>
  <si>
    <t>шт</t>
  </si>
  <si>
    <t>1.2.2</t>
  </si>
  <si>
    <t>1.2.3</t>
  </si>
  <si>
    <t>Х</t>
  </si>
  <si>
    <t>х</t>
  </si>
  <si>
    <t>МКУ "УправЗем"</t>
  </si>
  <si>
    <t>1.1.2</t>
  </si>
  <si>
    <t>1.1.3</t>
  </si>
  <si>
    <t>1.2.4</t>
  </si>
  <si>
    <t>1.2.5</t>
  </si>
  <si>
    <t>1.2.6</t>
  </si>
  <si>
    <t>1.3</t>
  </si>
  <si>
    <t>1.3.1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</si>
  <si>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</si>
  <si>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Информация
о целевых показателях муниципальной  программы "Управление муниципальным имуществом Емельяновского района"
 и показателях результативности подпрограмм  и отдельных  мероприятий 
муниципальной  программы "Управление муниципальным имуществом Емельяновского района"</t>
  </si>
  <si>
    <t>Год, предшествующий отчетному году</t>
  </si>
  <si>
    <t>Примечание (причины невыполнения показателей по программе, выбор действий по преодолению)</t>
  </si>
  <si>
    <t>Цель: повышение результативности и эффективности управления, использования и распоряжения  муниципальным имуществом и земельными ресурсами</t>
  </si>
  <si>
    <t xml:space="preserve">Темп прироста дебиторской задолженности по арендной плате за земельные участки, государственная собственность на которые не разграничена и которые расположены в границах поселений, на начало года </t>
  </si>
  <si>
    <t xml:space="preserve">Доля поступлений по дебиторской задолженности по арендной плате за земельные участки, государственная собственность на которые не разграничена и которые расположены в границах поселений, в общем объеме поступлений </t>
  </si>
  <si>
    <t>Задача: Инвентаризация, паспортизация, регистрация и приватизация муниципального имущества для максимального вовлечения объектов имущества в хозяйственный оборот</t>
  </si>
  <si>
    <t>Подпрограмма 1. «Управление и распоряжение муниципальным имуществом»</t>
  </si>
  <si>
    <t>Уровень собираемости по аренде имущества</t>
  </si>
  <si>
    <t>Задача: эффективное и рациональное использование земельными ресурсами</t>
  </si>
  <si>
    <t>Подпрограмма 2. «Управление земельными ресурсами»</t>
  </si>
  <si>
    <t>Количество проведенных торгов по предоставлению земельных участков путем проведения торгов</t>
  </si>
  <si>
    <t>Количество земельных участков, прошедших рыночную оценку</t>
  </si>
  <si>
    <t>Количество заключенных договоров аренды</t>
  </si>
  <si>
    <t>Количество заключенных договоров купли-продажи</t>
  </si>
  <si>
    <t>Количество расторгнутых договоров аренды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</si>
  <si>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за заключение договоров аренды указанных земельных участков</t>
  </si>
  <si>
    <t>1.2.7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</si>
  <si>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</si>
  <si>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1.2.10.</t>
  </si>
  <si>
    <t>Задача: Эффективное использование денежных средств на осуществление функций по достижению цели в рамках Программы</t>
  </si>
  <si>
    <t>Подпрограмма 3. «Обеспечение реализации муниципальной программы и прочие мероприятия»</t>
  </si>
  <si>
    <t xml:space="preserve">Подпрограмма 1. </t>
  </si>
  <si>
    <t>«Управление и распоряжение муниципальным имуществом»</t>
  </si>
  <si>
    <t xml:space="preserve">Подпрограмма 2. </t>
  </si>
  <si>
    <t>«Управление земельными ресурсами»</t>
  </si>
  <si>
    <t xml:space="preserve">Подпрограмма 3. </t>
  </si>
  <si>
    <t>«Обеспечение реализации муниципальной программы и прочие мероприятия»</t>
  </si>
  <si>
    <t>1210080430</t>
  </si>
  <si>
    <t>1210081010</t>
  </si>
  <si>
    <t>1210081020</t>
  </si>
  <si>
    <t>1210081080</t>
  </si>
  <si>
    <t>1230080210</t>
  </si>
  <si>
    <t xml:space="preserve">Информация
об использовании бюджетных ассигнований районного бюджета
и иных средств на реализацию программы "Управление муниципальным имуществом Емельяновского района" с указанием плановых
и фактических значений
</t>
  </si>
  <si>
    <t>Наименование муниципальной программы Емельяновского района, подпрограммы, отдельного мероприятия муниципальной программы Емельяновского района</t>
  </si>
  <si>
    <t>Подпрограмма 1.</t>
  </si>
  <si>
    <t>Подпрограмма 3.</t>
  </si>
  <si>
    <t>Подпрограмма 2.</t>
  </si>
  <si>
    <t>0412</t>
  </si>
  <si>
    <t>Использование бюджетных ассигнований районного бюджета и иных средств на реализацию мероприятий муниципальной программы "Управление муниципальным имуществом Емельяновского района"</t>
  </si>
  <si>
    <t>1.1.4</t>
  </si>
  <si>
    <t>1.2.8</t>
  </si>
  <si>
    <t>Количество выявленных нарушений законодательства в части использования земельных участков</t>
  </si>
  <si>
    <t>Количество демонтированных незаконно установленных рекламных щитов</t>
  </si>
  <si>
    <t>1.2.9</t>
  </si>
  <si>
    <t>1.2.9.1.</t>
  </si>
  <si>
    <t>1.2.11.</t>
  </si>
  <si>
    <t>1.2.12.</t>
  </si>
  <si>
    <t>0502</t>
  </si>
  <si>
    <t>1210081940</t>
  </si>
  <si>
    <t>Постановка на учет объектов электросетевого хозяйства в качестве бесхозяйных</t>
  </si>
  <si>
    <t>Рыночная оценка движимого и недвижимого имущества</t>
  </si>
  <si>
    <t xml:space="preserve">Обеспечение взноса на капитальный ремонт общего имущества в многоквартирных домах, собственником помещений  которых является МО Емельяновский район от начислений за отчетный период </t>
  </si>
  <si>
    <t>Обеспечение охраны здания, находящегося в казне МО Емельяновский район (с.Частоостровское, ул.Лесная, д.)</t>
  </si>
  <si>
    <t xml:space="preserve">Уровень собираемости по оплате 5%  от прибыли </t>
  </si>
  <si>
    <t xml:space="preserve">Доля исполнения бюджетных ассигнований, предусмотренных муниципальной программой
 «Управление муниципальным имуществом Емельяновского района»  
</t>
  </si>
  <si>
    <t>1.1.5</t>
  </si>
  <si>
    <t>1.1.6</t>
  </si>
  <si>
    <t>Администрация Емельяновского района</t>
  </si>
  <si>
    <t>009</t>
  </si>
  <si>
    <t>Расходы по годам, тыс. рублей</t>
  </si>
  <si>
    <t>1,7</t>
  </si>
  <si>
    <t>2022 год</t>
  </si>
  <si>
    <t>2021 год</t>
  </si>
  <si>
    <t>0,00</t>
  </si>
  <si>
    <t>И.о. руководителя</t>
  </si>
  <si>
    <t>А.Ю. Саакян</t>
  </si>
  <si>
    <t xml:space="preserve"> %</t>
  </si>
  <si>
    <t>24,8</t>
  </si>
  <si>
    <t>Процент внесенных договоров аренды, постановлений о предоставлении в собственность, уточненныз платежных документов в автоматизированную информационную систему «Аренда земель», выявленных в результате мероприятий направленных на сбор, актуализацию и систематизацию информации о состоянии арендного землепользования на территории муниципального образования Емельяновский район</t>
  </si>
  <si>
    <t>И. о. руководителя</t>
  </si>
  <si>
    <t>Постановка на учет объектов электросетевого хозяйства в качестве бесхозяйных являеются пономочиями сельских (городских) поселений района.</t>
  </si>
  <si>
    <t xml:space="preserve"> </t>
  </si>
  <si>
    <t>1210082300</t>
  </si>
  <si>
    <t>12300S7450</t>
  </si>
  <si>
    <t>1210080130</t>
  </si>
  <si>
    <t>132</t>
  </si>
  <si>
    <t>МКУ "Управление строительства и ЖКХ"</t>
  </si>
  <si>
    <t>Ввиду отсутствия денежных средст на расчетных счетах и  имущества у должников, на которое можно обратить взыскание в рамках исполнительного производства</t>
  </si>
  <si>
    <t xml:space="preserve">2023год </t>
  </si>
  <si>
    <t>27,3</t>
  </si>
  <si>
    <t>2022год</t>
  </si>
  <si>
    <t>2023год</t>
  </si>
  <si>
    <t>1210082690</t>
  </si>
  <si>
    <t>15,42</t>
  </si>
  <si>
    <t>Отчетный год (2022)</t>
  </si>
  <si>
    <t xml:space="preserve">2024год </t>
  </si>
  <si>
    <t>2023 год</t>
  </si>
  <si>
    <t xml:space="preserve">2024 год </t>
  </si>
  <si>
    <t>2021 (отчетный год)</t>
  </si>
  <si>
    <t>2024год</t>
  </si>
  <si>
    <t>1210082760</t>
  </si>
  <si>
    <t>1210082780</t>
  </si>
  <si>
    <t>1210082790</t>
  </si>
  <si>
    <t>12200L5110</t>
  </si>
  <si>
    <t>1004</t>
  </si>
  <si>
    <t>федеральный бюджет</t>
  </si>
  <si>
    <t>В 2022 году работы по постановке на учет объектов электросетевого хозяйства в качестве бесхозяйного не проводились по причинам, указанным в п. 1.1.1</t>
  </si>
  <si>
    <t>2,96</t>
  </si>
  <si>
    <t>4,3</t>
  </si>
  <si>
    <t>3,01</t>
  </si>
  <si>
    <t>3,07</t>
  </si>
  <si>
    <t>4,2</t>
  </si>
  <si>
    <t>4</t>
  </si>
  <si>
    <t xml:space="preserve"> Увеличилось количество обращений о расторжении договоров аренды в связи с неиспользованием.</t>
  </si>
  <si>
    <t>В связи с увеличением поступления заявлений от граждан на  увеличение площади земельных участков</t>
  </si>
  <si>
    <t>В связи с приватизацией квартир, находящихся в собственности района по договорам специализированного  найма уменьшилась оплата за капитальный ремонт</t>
  </si>
  <si>
    <t>21,26</t>
  </si>
  <si>
    <t>В связи с продажей земельных участков, относящихся к пп.а п. 1 Постановления Правительства Российской Федерации  от 09.04.2022 г № 629 "Об особенностях регулирования земельных отношений в Российской Федерации" в 12.2022 года на сумму 1042,98 тыс. руб.</t>
  </si>
  <si>
    <t>В связи с Постановлением Правитедьства № 336 от 10.03.2022 праверки не производятся</t>
  </si>
  <si>
    <t>В связи с уменьшением нарушений по установлению рекламных конструкций.</t>
  </si>
  <si>
    <t>Поступление  арендной платы в декабре 2022 года за первый квартал 2023 года.</t>
  </si>
  <si>
    <t>фактич поступление на 31.12.22/план 2022*100= 36505,73313/40458,08135*100=90,23</t>
  </si>
  <si>
    <t>ф.4 на 31.12.22/ф.4 на 31.12.2021*100-100=62701,90/68498,05*100-100= -8,46</t>
  </si>
  <si>
    <t>55,63</t>
  </si>
  <si>
    <t>прет+комиссии+иски/1.2.10*100= (34878,36/62701,90)*100=55,63</t>
  </si>
  <si>
    <t>прет+комиссии+иски/1.2.9*100= (34878,36/65520,3)*100=53,23</t>
  </si>
  <si>
    <t>53,23</t>
  </si>
  <si>
    <t>-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</si>
</sst>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0"/>
    <numFmt numFmtId="166" formatCode="#,##0.00000"/>
    <numFmt numFmtId="167" formatCode="#,##0.000"/>
    <numFmt numFmtId="169" formatCode="0.0000"/>
  </numFmts>
  <fonts count="15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17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wrapText="1"/>
    </xf>
    <xf numFmtId="0" fontId="6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0" fontId="3" fillId="0" borderId="1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/>
    <xf numFmtId="0" fontId="6" fillId="0" borderId="1" xfId="0" applyNumberFormat="1" applyFont="1" applyFill="1" applyBorder="1"/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wrapText="1"/>
    </xf>
    <xf numFmtId="0" fontId="4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/>
    <xf numFmtId="0" fontId="6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top"/>
    </xf>
    <xf numFmtId="2" fontId="7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3" fillId="2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4" fillId="0" borderId="1" xfId="0" applyFont="1" applyBorder="1"/>
    <xf numFmtId="165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top"/>
    </xf>
    <xf numFmtId="0" fontId="14" fillId="0" borderId="1" xfId="0" applyFont="1" applyFill="1" applyBorder="1"/>
    <xf numFmtId="166" fontId="6" fillId="0" borderId="1" xfId="0" applyNumberFormat="1" applyFont="1" applyFill="1" applyBorder="1" applyAlignment="1">
      <alignment horizontal="center" vertical="top"/>
    </xf>
    <xf numFmtId="166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167" fontId="6" fillId="0" borderId="1" xfId="0" applyNumberFormat="1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/>
    <xf numFmtId="165" fontId="6" fillId="0" borderId="1" xfId="0" applyNumberFormat="1" applyFont="1" applyBorder="1"/>
    <xf numFmtId="165" fontId="6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2" borderId="1" xfId="1" applyFont="1" applyFill="1" applyBorder="1" applyAlignment="1">
      <alignment horizontal="justify" vertical="top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164" fontId="12" fillId="0" borderId="9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8" xfId="0" applyFont="1" applyBorder="1" applyAlignment="1">
      <alignment horizontal="center"/>
    </xf>
    <xf numFmtId="169" fontId="9" fillId="2" borderId="0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54\Pochta\&#1054;&#1073;&#1084;&#1077;&#1085;&#1085;&#1080;&#1082;\&#1053;&#1040;&#1058;&#1040;&#1064;&#1040;%20&#1050;&#1056;&#1048;&#1050;&#1057;\&#1087;&#1080;&#1089;&#1100;&#1084;&#1072;%20&#1080;%20&#1086;&#1090;&#1074;&#1077;&#1090;&#1099;\&#1087;&#1080;&#1089;&#1100;&#1084;&#1072;%202017\&#1084;&#1072;&#1088;&#1090;\&#1091;&#1087;&#1088;&#1072;&#1074;&#1083;&#1077;&#1085;&#1080;&#1077;%20&#1080;&#1084;&#1091;&#1097;&#1077;&#1089;&#1090;&#1074;&#1086;&#1084;\&#1059;&#1087;&#1088;&#1072;&#1074;&#1083;&#1077;&#1085;&#1080;&#1077;%20&#1080;&#1084;&#1091;&#1097;&#1077;&#1089;&#1090;&#1074;&#1086;&#1084;%20&#1055;&#1088;&#1080;&#1083;&#1086;&#1078;&#1077;&#1085;&#1080;&#1103;%20&#1082;%20&#1086;&#1090;&#1095;&#1077;&#1090;&#1091;%20&#1087;&#1086;%20&#1087;&#1088;&#1086;&#1075;&#1088;&#1072;&#1084;&#1084;&#1077;%20(9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 показатели "/>
      <sheetName val="9 средства по кодам"/>
      <sheetName val="10 средства бюджет"/>
      <sheetName val="соисп-ь по Транспорту прил 9"/>
      <sheetName val="соисп-ь по Транспорту прил 10"/>
      <sheetName val="11 КАИП"/>
      <sheetName val="Лист2"/>
    </sheetNames>
    <sheetDataSet>
      <sheetData sheetId="0"/>
      <sheetData sheetId="1">
        <row r="7">
          <cell r="B7" t="str">
            <v>"Управление имуществом Емельяновского района"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zoomScaleNormal="100" zoomScaleSheetLayoutView="86"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J33" sqref="J33"/>
    </sheetView>
  </sheetViews>
  <sheetFormatPr defaultColWidth="9.140625" defaultRowHeight="12"/>
  <cols>
    <col min="1" max="1" width="6.42578125" style="17" customWidth="1"/>
    <col min="2" max="2" width="26.28515625" style="18" customWidth="1"/>
    <col min="3" max="3" width="7.140625" style="19" customWidth="1"/>
    <col min="4" max="4" width="11.42578125" style="40" customWidth="1"/>
    <col min="5" max="5" width="9.28515625" style="18" customWidth="1"/>
    <col min="6" max="6" width="8.28515625" style="18" customWidth="1"/>
    <col min="7" max="7" width="7.5703125" style="18" customWidth="1"/>
    <col min="8" max="9" width="8.85546875" style="18" customWidth="1"/>
    <col min="10" max="10" width="8" style="18" customWidth="1"/>
    <col min="11" max="11" width="7.5703125" style="18" customWidth="1"/>
    <col min="12" max="12" width="10.42578125" style="18" customWidth="1"/>
    <col min="13" max="13" width="76.28515625" style="18" customWidth="1"/>
    <col min="14" max="16384" width="9.140625" style="18"/>
  </cols>
  <sheetData>
    <row r="1" spans="1:13" ht="64.5" customHeight="1">
      <c r="B1" s="161" t="s">
        <v>62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3" ht="6" customHeight="1" thickBot="1"/>
    <row r="3" spans="1:13" s="20" customFormat="1" ht="51" customHeight="1">
      <c r="A3" s="171" t="s">
        <v>0</v>
      </c>
      <c r="B3" s="164" t="s">
        <v>1</v>
      </c>
      <c r="C3" s="164" t="s">
        <v>5</v>
      </c>
      <c r="D3" s="165" t="s">
        <v>7</v>
      </c>
      <c r="E3" s="175" t="s">
        <v>63</v>
      </c>
      <c r="F3" s="175"/>
      <c r="G3" s="166" t="s">
        <v>147</v>
      </c>
      <c r="H3" s="166"/>
      <c r="I3" s="166"/>
      <c r="J3" s="166"/>
      <c r="K3" s="176" t="s">
        <v>2</v>
      </c>
      <c r="L3" s="176"/>
      <c r="M3" s="164" t="s">
        <v>64</v>
      </c>
    </row>
    <row r="4" spans="1:13" s="20" customFormat="1" ht="31.5" customHeight="1">
      <c r="A4" s="171"/>
      <c r="B4" s="164"/>
      <c r="C4" s="164"/>
      <c r="D4" s="165"/>
      <c r="E4" s="175">
        <v>2021</v>
      </c>
      <c r="F4" s="175"/>
      <c r="G4" s="164" t="s">
        <v>6</v>
      </c>
      <c r="H4" s="164"/>
      <c r="I4" s="164" t="s">
        <v>8</v>
      </c>
      <c r="J4" s="164"/>
      <c r="K4" s="175" t="s">
        <v>141</v>
      </c>
      <c r="L4" s="175" t="s">
        <v>148</v>
      </c>
      <c r="M4" s="164"/>
    </row>
    <row r="5" spans="1:13" s="20" customFormat="1" ht="26.25" customHeight="1" thickBot="1">
      <c r="A5" s="171"/>
      <c r="B5" s="164"/>
      <c r="C5" s="164"/>
      <c r="D5" s="165"/>
      <c r="E5" s="42" t="s">
        <v>3</v>
      </c>
      <c r="F5" s="42" t="s">
        <v>4</v>
      </c>
      <c r="G5" s="59" t="s">
        <v>3</v>
      </c>
      <c r="H5" s="59" t="s">
        <v>4</v>
      </c>
      <c r="I5" s="59" t="s">
        <v>3</v>
      </c>
      <c r="J5" s="59" t="s">
        <v>4</v>
      </c>
      <c r="K5" s="177"/>
      <c r="L5" s="177"/>
      <c r="M5" s="164"/>
    </row>
    <row r="6" spans="1:13" s="14" customFormat="1" ht="31.5" customHeight="1">
      <c r="A6" s="47">
        <v>1</v>
      </c>
      <c r="B6" s="172" t="s">
        <v>65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4"/>
    </row>
    <row r="7" spans="1:13" s="21" customFormat="1" ht="96.75" customHeight="1">
      <c r="A7" s="22"/>
      <c r="B7" s="41" t="s">
        <v>66</v>
      </c>
      <c r="C7" s="36" t="s">
        <v>33</v>
      </c>
      <c r="D7" s="33" t="s">
        <v>51</v>
      </c>
      <c r="E7" s="77">
        <v>12.9</v>
      </c>
      <c r="F7" s="77">
        <v>21.53</v>
      </c>
      <c r="G7" s="77">
        <v>19.57</v>
      </c>
      <c r="H7" s="109">
        <v>7.16</v>
      </c>
      <c r="I7" s="77">
        <v>19.57</v>
      </c>
      <c r="J7" s="109">
        <v>-8.4600000000000009</v>
      </c>
      <c r="K7" s="77">
        <v>3.81</v>
      </c>
      <c r="L7" s="77">
        <v>3.83</v>
      </c>
      <c r="M7" s="81" t="s">
        <v>175</v>
      </c>
    </row>
    <row r="8" spans="1:13" s="35" customFormat="1" ht="72">
      <c r="A8" s="32"/>
      <c r="B8" s="78" t="s">
        <v>39</v>
      </c>
      <c r="C8" s="78" t="s">
        <v>33</v>
      </c>
      <c r="D8" s="78" t="s">
        <v>51</v>
      </c>
      <c r="E8" s="32" t="s">
        <v>130</v>
      </c>
      <c r="F8" s="32" t="s">
        <v>146</v>
      </c>
      <c r="G8" s="32" t="s">
        <v>160</v>
      </c>
      <c r="H8" s="78">
        <v>11.89</v>
      </c>
      <c r="I8" s="32" t="s">
        <v>160</v>
      </c>
      <c r="J8" s="32" t="s">
        <v>176</v>
      </c>
      <c r="K8" s="32" t="s">
        <v>162</v>
      </c>
      <c r="L8" s="32" t="s">
        <v>163</v>
      </c>
      <c r="M8" s="80" t="s">
        <v>177</v>
      </c>
    </row>
    <row r="9" spans="1:13" s="35" customFormat="1" ht="114.75" customHeight="1">
      <c r="A9" s="32"/>
      <c r="B9" s="78" t="s">
        <v>67</v>
      </c>
      <c r="C9" s="78" t="s">
        <v>129</v>
      </c>
      <c r="D9" s="78" t="s">
        <v>51</v>
      </c>
      <c r="E9" s="32" t="s">
        <v>142</v>
      </c>
      <c r="F9" s="32" t="s">
        <v>169</v>
      </c>
      <c r="G9" s="32" t="s">
        <v>161</v>
      </c>
      <c r="H9" s="78">
        <v>39.380000000000003</v>
      </c>
      <c r="I9" s="32" t="s">
        <v>161</v>
      </c>
      <c r="J9" s="32" t="s">
        <v>179</v>
      </c>
      <c r="K9" s="32" t="s">
        <v>164</v>
      </c>
      <c r="L9" s="32" t="s">
        <v>165</v>
      </c>
      <c r="M9" s="150" t="s">
        <v>178</v>
      </c>
    </row>
    <row r="10" spans="1:13" s="35" customFormat="1" ht="36" customHeight="1">
      <c r="A10" s="32"/>
      <c r="B10" s="82" t="s">
        <v>40</v>
      </c>
      <c r="C10" s="82" t="s">
        <v>33</v>
      </c>
      <c r="D10" s="82" t="s">
        <v>51</v>
      </c>
      <c r="E10" s="32" t="s">
        <v>123</v>
      </c>
      <c r="F10" s="32" t="s">
        <v>126</v>
      </c>
      <c r="G10" s="32" t="s">
        <v>180</v>
      </c>
      <c r="H10" s="34" t="s">
        <v>180</v>
      </c>
      <c r="I10" s="32" t="s">
        <v>180</v>
      </c>
      <c r="J10" s="32" t="s">
        <v>180</v>
      </c>
      <c r="K10" s="32" t="s">
        <v>180</v>
      </c>
      <c r="L10" s="32" t="s">
        <v>180</v>
      </c>
      <c r="M10" s="82" t="s">
        <v>159</v>
      </c>
    </row>
    <row r="11" spans="1:13" s="14" customFormat="1" ht="28.5" customHeight="1">
      <c r="A11" s="23" t="s">
        <v>41</v>
      </c>
      <c r="B11" s="167" t="s">
        <v>68</v>
      </c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</row>
    <row r="12" spans="1:13" s="21" customFormat="1" ht="13.5" customHeight="1">
      <c r="A12" s="22"/>
      <c r="B12" s="168" t="s">
        <v>69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70"/>
    </row>
    <row r="13" spans="1:13" s="35" customFormat="1" ht="44.25" customHeight="1">
      <c r="A13" s="32" t="s">
        <v>42</v>
      </c>
      <c r="B13" s="82" t="s">
        <v>112</v>
      </c>
      <c r="C13" s="82" t="s">
        <v>48</v>
      </c>
      <c r="D13" s="82"/>
      <c r="E13" s="34">
        <v>5</v>
      </c>
      <c r="F13" s="34">
        <v>0</v>
      </c>
      <c r="G13" s="34" t="s">
        <v>180</v>
      </c>
      <c r="H13" s="34" t="s">
        <v>180</v>
      </c>
      <c r="I13" s="34" t="s">
        <v>180</v>
      </c>
      <c r="J13" s="34" t="s">
        <v>180</v>
      </c>
      <c r="K13" s="34" t="s">
        <v>180</v>
      </c>
      <c r="L13" s="34" t="s">
        <v>180</v>
      </c>
      <c r="M13" s="86" t="s">
        <v>133</v>
      </c>
    </row>
    <row r="14" spans="1:13" s="35" customFormat="1" ht="67.5" customHeight="1">
      <c r="A14" s="32" t="s">
        <v>54</v>
      </c>
      <c r="B14" s="141" t="s">
        <v>113</v>
      </c>
      <c r="C14" s="82" t="s">
        <v>48</v>
      </c>
      <c r="D14" s="82">
        <v>0.1</v>
      </c>
      <c r="E14" s="34">
        <v>12</v>
      </c>
      <c r="F14" s="34">
        <v>0</v>
      </c>
      <c r="G14" s="34">
        <v>3</v>
      </c>
      <c r="H14" s="34">
        <v>6</v>
      </c>
      <c r="I14" s="34">
        <v>5</v>
      </c>
      <c r="J14" s="34">
        <v>7</v>
      </c>
      <c r="K14" s="34">
        <v>5</v>
      </c>
      <c r="L14" s="34">
        <v>5</v>
      </c>
      <c r="M14" s="111"/>
    </row>
    <row r="15" spans="1:13" s="35" customFormat="1" ht="85.5" customHeight="1">
      <c r="A15" s="32" t="s">
        <v>55</v>
      </c>
      <c r="B15" s="82" t="s">
        <v>114</v>
      </c>
      <c r="C15" s="82" t="s">
        <v>33</v>
      </c>
      <c r="D15" s="82">
        <v>0.05</v>
      </c>
      <c r="E15" s="34">
        <v>100</v>
      </c>
      <c r="F15" s="34">
        <v>100</v>
      </c>
      <c r="G15" s="34">
        <v>50</v>
      </c>
      <c r="H15" s="34">
        <v>37.32</v>
      </c>
      <c r="I15" s="34">
        <v>100</v>
      </c>
      <c r="J15" s="34">
        <v>73.7</v>
      </c>
      <c r="K15" s="62">
        <v>100</v>
      </c>
      <c r="L15" s="62">
        <v>100</v>
      </c>
      <c r="M15" s="86" t="s">
        <v>168</v>
      </c>
    </row>
    <row r="16" spans="1:13" s="35" customFormat="1" ht="53.25" customHeight="1">
      <c r="A16" s="32" t="s">
        <v>102</v>
      </c>
      <c r="B16" s="60" t="s">
        <v>115</v>
      </c>
      <c r="C16" s="60" t="s">
        <v>48</v>
      </c>
      <c r="D16" s="60">
        <v>0.05</v>
      </c>
      <c r="E16" s="34">
        <v>1</v>
      </c>
      <c r="F16" s="34">
        <v>1</v>
      </c>
      <c r="G16" s="34">
        <v>1</v>
      </c>
      <c r="H16" s="34">
        <v>1</v>
      </c>
      <c r="I16" s="34">
        <v>1</v>
      </c>
      <c r="J16" s="34">
        <v>1</v>
      </c>
      <c r="K16" s="34">
        <v>1</v>
      </c>
      <c r="L16" s="34">
        <v>1</v>
      </c>
      <c r="M16" s="61"/>
    </row>
    <row r="17" spans="1:13" s="21" customFormat="1" ht="36.75" customHeight="1">
      <c r="A17" s="22" t="s">
        <v>118</v>
      </c>
      <c r="B17" s="99" t="s">
        <v>70</v>
      </c>
      <c r="C17" s="99" t="s">
        <v>33</v>
      </c>
      <c r="D17" s="99">
        <v>7.0000000000000007E-2</v>
      </c>
      <c r="E17" s="13">
        <v>95</v>
      </c>
      <c r="F17" s="13">
        <v>95</v>
      </c>
      <c r="G17" s="13">
        <v>50</v>
      </c>
      <c r="H17" s="13">
        <v>48</v>
      </c>
      <c r="I17" s="13">
        <v>96</v>
      </c>
      <c r="J17" s="13">
        <v>99.6</v>
      </c>
      <c r="K17" s="13">
        <v>96</v>
      </c>
      <c r="L17" s="13">
        <v>96</v>
      </c>
      <c r="M17" s="107"/>
    </row>
    <row r="18" spans="1:13" s="35" customFormat="1" ht="64.5" customHeight="1">
      <c r="A18" s="32" t="s">
        <v>119</v>
      </c>
      <c r="B18" s="33" t="s">
        <v>116</v>
      </c>
      <c r="C18" s="33" t="s">
        <v>33</v>
      </c>
      <c r="D18" s="33">
        <v>0.06</v>
      </c>
      <c r="E18" s="34">
        <v>95</v>
      </c>
      <c r="F18" s="34">
        <v>125</v>
      </c>
      <c r="G18" s="34">
        <v>100</v>
      </c>
      <c r="H18" s="34">
        <v>0</v>
      </c>
      <c r="I18" s="34">
        <v>85</v>
      </c>
      <c r="J18" s="34">
        <v>100</v>
      </c>
      <c r="K18" s="34">
        <v>100</v>
      </c>
      <c r="L18" s="34">
        <v>100</v>
      </c>
      <c r="M18" s="115"/>
    </row>
    <row r="19" spans="1:13" s="58" customFormat="1" ht="18.75" customHeight="1">
      <c r="A19" s="57" t="s">
        <v>46</v>
      </c>
      <c r="B19" s="162" t="s">
        <v>71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</row>
    <row r="20" spans="1:13" s="35" customFormat="1" ht="12.75" customHeight="1">
      <c r="A20" s="32"/>
      <c r="B20" s="163" t="s">
        <v>72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</row>
    <row r="21" spans="1:13" s="35" customFormat="1" ht="196.5" customHeight="1">
      <c r="A21" s="32" t="s">
        <v>47</v>
      </c>
      <c r="B21" s="33" t="s">
        <v>131</v>
      </c>
      <c r="C21" s="33" t="s">
        <v>33</v>
      </c>
      <c r="D21" s="33">
        <v>0.05</v>
      </c>
      <c r="E21" s="76">
        <v>100</v>
      </c>
      <c r="F21" s="76">
        <v>100</v>
      </c>
      <c r="G21" s="33">
        <v>100</v>
      </c>
      <c r="H21" s="33">
        <v>100</v>
      </c>
      <c r="I21" s="153">
        <v>100</v>
      </c>
      <c r="J21" s="153">
        <v>100</v>
      </c>
      <c r="K21" s="153">
        <v>100</v>
      </c>
      <c r="L21" s="153">
        <v>100</v>
      </c>
      <c r="M21" s="153"/>
    </row>
    <row r="22" spans="1:13" s="35" customFormat="1" ht="48">
      <c r="A22" s="32" t="s">
        <v>49</v>
      </c>
      <c r="B22" s="140" t="s">
        <v>73</v>
      </c>
      <c r="C22" s="78" t="s">
        <v>48</v>
      </c>
      <c r="D22" s="78">
        <v>7.0000000000000007E-2</v>
      </c>
      <c r="E22" s="78">
        <v>35</v>
      </c>
      <c r="F22" s="78">
        <v>66</v>
      </c>
      <c r="G22" s="78">
        <v>21</v>
      </c>
      <c r="H22" s="106">
        <v>21</v>
      </c>
      <c r="I22" s="153">
        <v>50</v>
      </c>
      <c r="J22" s="153">
        <v>51</v>
      </c>
      <c r="K22" s="153">
        <v>50</v>
      </c>
      <c r="L22" s="153">
        <v>50</v>
      </c>
      <c r="M22" s="108"/>
    </row>
    <row r="23" spans="1:13" s="35" customFormat="1" ht="47.25" customHeight="1">
      <c r="A23" s="32" t="s">
        <v>50</v>
      </c>
      <c r="B23" s="78" t="s">
        <v>74</v>
      </c>
      <c r="C23" s="78" t="s">
        <v>48</v>
      </c>
      <c r="D23" s="78"/>
      <c r="E23" s="78">
        <v>13</v>
      </c>
      <c r="F23" s="78">
        <v>0</v>
      </c>
      <c r="G23" s="153" t="s">
        <v>180</v>
      </c>
      <c r="H23" s="153" t="s">
        <v>180</v>
      </c>
      <c r="I23" s="153" t="s">
        <v>180</v>
      </c>
      <c r="J23" s="153" t="s">
        <v>180</v>
      </c>
      <c r="K23" s="153" t="s">
        <v>180</v>
      </c>
      <c r="L23" s="153" t="s">
        <v>180</v>
      </c>
      <c r="M23" s="153"/>
    </row>
    <row r="24" spans="1:13" s="35" customFormat="1" ht="31.5" customHeight="1">
      <c r="A24" s="32" t="s">
        <v>56</v>
      </c>
      <c r="B24" s="78" t="s">
        <v>75</v>
      </c>
      <c r="C24" s="78" t="s">
        <v>48</v>
      </c>
      <c r="D24" s="78">
        <v>0.06</v>
      </c>
      <c r="E24" s="78">
        <v>200</v>
      </c>
      <c r="F24" s="78">
        <v>252</v>
      </c>
      <c r="G24" s="78">
        <v>155</v>
      </c>
      <c r="H24" s="78">
        <v>155</v>
      </c>
      <c r="I24" s="153">
        <v>200</v>
      </c>
      <c r="J24" s="153">
        <v>393</v>
      </c>
      <c r="K24" s="153">
        <v>200</v>
      </c>
      <c r="L24" s="153">
        <v>200</v>
      </c>
      <c r="M24" s="80"/>
    </row>
    <row r="25" spans="1:13" s="35" customFormat="1" ht="73.5" customHeight="1">
      <c r="A25" s="32" t="s">
        <v>57</v>
      </c>
      <c r="B25" s="139" t="s">
        <v>76</v>
      </c>
      <c r="C25" s="78" t="s">
        <v>48</v>
      </c>
      <c r="D25" s="78">
        <v>0.06</v>
      </c>
      <c r="E25" s="78">
        <v>200</v>
      </c>
      <c r="F25" s="78">
        <v>105</v>
      </c>
      <c r="G25" s="78">
        <v>89</v>
      </c>
      <c r="H25" s="78">
        <v>89</v>
      </c>
      <c r="I25" s="153">
        <v>100</v>
      </c>
      <c r="J25" s="153">
        <v>231</v>
      </c>
      <c r="K25" s="153">
        <v>100</v>
      </c>
      <c r="L25" s="153">
        <v>100</v>
      </c>
      <c r="M25" s="153"/>
    </row>
    <row r="26" spans="1:13" s="35" customFormat="1" ht="54.75" customHeight="1">
      <c r="A26" s="32" t="s">
        <v>58</v>
      </c>
      <c r="B26" s="139" t="s">
        <v>77</v>
      </c>
      <c r="C26" s="78" t="s">
        <v>48</v>
      </c>
      <c r="D26" s="78">
        <v>0.04</v>
      </c>
      <c r="E26" s="78">
        <v>10</v>
      </c>
      <c r="F26" s="78">
        <v>33</v>
      </c>
      <c r="G26" s="78">
        <v>10</v>
      </c>
      <c r="H26" s="78">
        <v>23</v>
      </c>
      <c r="I26" s="153">
        <v>20</v>
      </c>
      <c r="J26" s="153">
        <v>54</v>
      </c>
      <c r="K26" s="153">
        <v>20</v>
      </c>
      <c r="L26" s="153">
        <v>20</v>
      </c>
      <c r="M26" s="153" t="s">
        <v>166</v>
      </c>
    </row>
    <row r="27" spans="1:13" s="21" customFormat="1" ht="52.5" customHeight="1">
      <c r="A27" s="22" t="s">
        <v>79</v>
      </c>
      <c r="B27" s="52" t="s">
        <v>104</v>
      </c>
      <c r="C27" s="52" t="s">
        <v>48</v>
      </c>
      <c r="D27" s="33">
        <v>0.04</v>
      </c>
      <c r="E27" s="77">
        <v>40</v>
      </c>
      <c r="F27" s="76">
        <v>111</v>
      </c>
      <c r="G27" s="78">
        <v>20</v>
      </c>
      <c r="H27" s="52">
        <v>0</v>
      </c>
      <c r="I27" s="151">
        <v>40</v>
      </c>
      <c r="J27" s="153">
        <v>0</v>
      </c>
      <c r="K27" s="153">
        <v>40</v>
      </c>
      <c r="L27" s="153">
        <v>40</v>
      </c>
      <c r="M27" s="151" t="s">
        <v>171</v>
      </c>
    </row>
    <row r="28" spans="1:13" s="35" customFormat="1" ht="42.75" customHeight="1">
      <c r="A28" s="32" t="s">
        <v>103</v>
      </c>
      <c r="B28" s="140" t="s">
        <v>105</v>
      </c>
      <c r="C28" s="33" t="s">
        <v>48</v>
      </c>
      <c r="D28" s="33">
        <v>0.04</v>
      </c>
      <c r="E28" s="76">
        <v>50</v>
      </c>
      <c r="F28" s="76">
        <v>11</v>
      </c>
      <c r="G28" s="78">
        <v>10</v>
      </c>
      <c r="H28" s="33">
        <v>0</v>
      </c>
      <c r="I28" s="153">
        <v>20</v>
      </c>
      <c r="J28" s="153">
        <v>8</v>
      </c>
      <c r="K28" s="153">
        <v>20</v>
      </c>
      <c r="L28" s="153">
        <v>20</v>
      </c>
      <c r="M28" s="153" t="s">
        <v>172</v>
      </c>
    </row>
    <row r="29" spans="1:13" s="21" customFormat="1" ht="164.25" customHeight="1">
      <c r="A29" s="22" t="s">
        <v>106</v>
      </c>
      <c r="B29" s="37" t="s">
        <v>78</v>
      </c>
      <c r="C29" s="38" t="s">
        <v>43</v>
      </c>
      <c r="D29" s="33">
        <v>0.05</v>
      </c>
      <c r="E29" s="38">
        <v>40205</v>
      </c>
      <c r="F29" s="38">
        <v>49679.519999999997</v>
      </c>
      <c r="G29" s="83">
        <v>24036.6</v>
      </c>
      <c r="H29" s="83">
        <v>21899.14</v>
      </c>
      <c r="I29" s="155">
        <v>48073.2</v>
      </c>
      <c r="J29" s="83">
        <v>65802.7</v>
      </c>
      <c r="K29" s="83">
        <v>49904.800000000003</v>
      </c>
      <c r="L29" s="83">
        <v>51814.2</v>
      </c>
      <c r="M29" s="115" t="s">
        <v>173</v>
      </c>
    </row>
    <row r="30" spans="1:13" s="35" customFormat="1" ht="33" customHeight="1">
      <c r="A30" s="32" t="s">
        <v>107</v>
      </c>
      <c r="B30" s="153" t="s">
        <v>44</v>
      </c>
      <c r="C30" s="79" t="s">
        <v>43</v>
      </c>
      <c r="D30" s="153">
        <v>7.0000000000000007E-2</v>
      </c>
      <c r="E30" s="84">
        <v>11403.7</v>
      </c>
      <c r="F30" s="84">
        <v>144.31</v>
      </c>
      <c r="G30" s="85">
        <v>1039.7</v>
      </c>
      <c r="H30" s="84">
        <v>127.68</v>
      </c>
      <c r="I30" s="84">
        <v>2079.4</v>
      </c>
      <c r="J30" s="84">
        <v>221.28</v>
      </c>
      <c r="K30" s="84">
        <v>2071.1999999999998</v>
      </c>
      <c r="L30" s="84">
        <v>2067.3000000000002</v>
      </c>
      <c r="M30" s="142" t="s">
        <v>140</v>
      </c>
    </row>
    <row r="31" spans="1:13" s="21" customFormat="1" ht="38.25" customHeight="1">
      <c r="A31" s="22" t="s">
        <v>81</v>
      </c>
      <c r="B31" s="151" t="s">
        <v>45</v>
      </c>
      <c r="C31" s="38" t="s">
        <v>43</v>
      </c>
      <c r="D31" s="153">
        <v>0.05</v>
      </c>
      <c r="E31" s="151">
        <v>56671.1</v>
      </c>
      <c r="F31" s="109">
        <v>68498.05</v>
      </c>
      <c r="G31" s="151">
        <v>41587.599999999999</v>
      </c>
      <c r="H31" s="151">
        <v>72529.919999999998</v>
      </c>
      <c r="I31" s="160">
        <v>41587.599999999999</v>
      </c>
      <c r="J31" s="151">
        <v>62701.9</v>
      </c>
      <c r="K31" s="151">
        <v>41424.6</v>
      </c>
      <c r="L31" s="151">
        <v>41346.5</v>
      </c>
      <c r="M31" s="81"/>
    </row>
    <row r="32" spans="1:13" s="21" customFormat="1" ht="78.75" customHeight="1">
      <c r="A32" s="22" t="s">
        <v>108</v>
      </c>
      <c r="B32" s="151" t="s">
        <v>61</v>
      </c>
      <c r="C32" s="38" t="s">
        <v>43</v>
      </c>
      <c r="D32" s="153">
        <v>0.05</v>
      </c>
      <c r="E32" s="151">
        <v>12500</v>
      </c>
      <c r="F32" s="151">
        <v>15851.84</v>
      </c>
      <c r="G32" s="38">
        <v>7841.25</v>
      </c>
      <c r="H32" s="151">
        <v>6479.61</v>
      </c>
      <c r="I32" s="109">
        <v>15682.5</v>
      </c>
      <c r="J32" s="151">
        <v>14543.1</v>
      </c>
      <c r="K32" s="151">
        <v>15682.5</v>
      </c>
      <c r="L32" s="151">
        <v>15682.5</v>
      </c>
      <c r="M32" s="156" t="s">
        <v>170</v>
      </c>
    </row>
    <row r="33" spans="1:16" s="21" customFormat="1" ht="133.5" customHeight="1">
      <c r="A33" s="22" t="s">
        <v>109</v>
      </c>
      <c r="B33" s="151" t="s">
        <v>80</v>
      </c>
      <c r="C33" s="38" t="s">
        <v>43</v>
      </c>
      <c r="D33" s="153">
        <v>0.05</v>
      </c>
      <c r="E33" s="151">
        <v>2838.5</v>
      </c>
      <c r="F33" s="151">
        <v>3462.22</v>
      </c>
      <c r="G33" s="38">
        <v>1628.55</v>
      </c>
      <c r="H33" s="151">
        <v>2049.08</v>
      </c>
      <c r="I33" s="151">
        <v>3257.1</v>
      </c>
      <c r="J33" s="151">
        <v>4160.2</v>
      </c>
      <c r="K33" s="151">
        <v>3257.1</v>
      </c>
      <c r="L33" s="151">
        <v>3257.1</v>
      </c>
      <c r="M33" s="115" t="s">
        <v>167</v>
      </c>
      <c r="P33" s="21" t="s">
        <v>134</v>
      </c>
    </row>
    <row r="34" spans="1:16" s="14" customFormat="1" ht="28.5" customHeight="1">
      <c r="A34" s="23" t="s">
        <v>59</v>
      </c>
      <c r="B34" s="167" t="s">
        <v>82</v>
      </c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</row>
    <row r="35" spans="1:16" s="21" customFormat="1" ht="13.5" customHeight="1">
      <c r="A35" s="22"/>
      <c r="B35" s="183" t="s">
        <v>83</v>
      </c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</row>
    <row r="36" spans="1:16" s="21" customFormat="1" ht="131.25" customHeight="1">
      <c r="A36" s="22" t="s">
        <v>60</v>
      </c>
      <c r="B36" s="151" t="s">
        <v>117</v>
      </c>
      <c r="C36" s="151" t="s">
        <v>33</v>
      </c>
      <c r="D36" s="153">
        <v>0.04</v>
      </c>
      <c r="E36" s="13">
        <v>100</v>
      </c>
      <c r="F36" s="116">
        <v>82.27</v>
      </c>
      <c r="G36" s="13">
        <v>100</v>
      </c>
      <c r="H36" s="109">
        <v>89.65</v>
      </c>
      <c r="I36" s="13">
        <v>100</v>
      </c>
      <c r="J36" s="84">
        <v>90.23</v>
      </c>
      <c r="K36" s="34">
        <v>100</v>
      </c>
      <c r="L36" s="34">
        <v>100</v>
      </c>
      <c r="M36" s="151" t="s">
        <v>174</v>
      </c>
    </row>
    <row r="37" spans="1:16" s="21" customFormat="1" ht="18" customHeight="1">
      <c r="A37" s="44"/>
      <c r="B37" s="87"/>
      <c r="C37" s="45"/>
      <c r="D37" s="216"/>
      <c r="E37" s="45"/>
      <c r="F37" s="45"/>
      <c r="G37" s="46"/>
      <c r="H37" s="46"/>
      <c r="I37" s="181"/>
      <c r="J37" s="182"/>
      <c r="K37" s="182"/>
      <c r="L37" s="182"/>
      <c r="M37" s="45"/>
    </row>
    <row r="39" spans="1:16" ht="18.75">
      <c r="B39" s="88" t="s">
        <v>132</v>
      </c>
      <c r="D39" s="180"/>
      <c r="E39" s="180"/>
      <c r="I39" s="178" t="s">
        <v>128</v>
      </c>
      <c r="J39" s="179"/>
      <c r="K39" s="179"/>
      <c r="L39" s="179"/>
    </row>
  </sheetData>
  <mergeCells count="24">
    <mergeCell ref="I39:L39"/>
    <mergeCell ref="D39:E39"/>
    <mergeCell ref="I37:L37"/>
    <mergeCell ref="B34:M34"/>
    <mergeCell ref="B35:M35"/>
    <mergeCell ref="A3:A5"/>
    <mergeCell ref="B6:M6"/>
    <mergeCell ref="E3:F3"/>
    <mergeCell ref="E4:F4"/>
    <mergeCell ref="K3:L3"/>
    <mergeCell ref="K4:K5"/>
    <mergeCell ref="L4:L5"/>
    <mergeCell ref="B1:M1"/>
    <mergeCell ref="B19:M19"/>
    <mergeCell ref="B20:M20"/>
    <mergeCell ref="B3:B5"/>
    <mergeCell ref="C3:C5"/>
    <mergeCell ref="D3:D5"/>
    <mergeCell ref="G3:J3"/>
    <mergeCell ref="M3:M5"/>
    <mergeCell ref="G4:H4"/>
    <mergeCell ref="I4:J4"/>
    <mergeCell ref="B11:M11"/>
    <mergeCell ref="B12:M12"/>
  </mergeCells>
  <phoneticPr fontId="1" type="noConversion"/>
  <pageMargins left="0.23622047244094491" right="0" top="0" bottom="0" header="0.31496062992125984" footer="0.31496062992125984"/>
  <pageSetup paperSize="9" scale="6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view="pageBreakPreview" topLeftCell="C1" zoomScale="82" zoomScaleSheetLayoutView="82" workbookViewId="0">
      <selection activeCell="L6" sqref="L1:M1048576"/>
    </sheetView>
  </sheetViews>
  <sheetFormatPr defaultColWidth="9.140625" defaultRowHeight="12.75"/>
  <cols>
    <col min="1" max="1" width="15.85546875" style="1" customWidth="1"/>
    <col min="2" max="2" width="34.140625" style="1" customWidth="1"/>
    <col min="3" max="3" width="27.140625" style="1" customWidth="1"/>
    <col min="4" max="4" width="5.85546875" style="1" customWidth="1"/>
    <col min="5" max="5" width="7.5703125" style="1" customWidth="1"/>
    <col min="6" max="6" width="13" style="1" customWidth="1"/>
    <col min="7" max="8" width="12.85546875" style="1" customWidth="1"/>
    <col min="9" max="9" width="13.5703125" style="1" customWidth="1"/>
    <col min="10" max="10" width="13.7109375" style="56" customWidth="1"/>
    <col min="11" max="11" width="19.7109375" style="56" customWidth="1"/>
    <col min="12" max="12" width="16.42578125" style="1" customWidth="1"/>
    <col min="13" max="13" width="15.7109375" style="1" customWidth="1"/>
    <col min="14" max="15" width="13.140625" style="1" customWidth="1"/>
    <col min="16" max="16" width="13.7109375" style="1" customWidth="1"/>
    <col min="17" max="16384" width="9.140625" style="1"/>
  </cols>
  <sheetData>
    <row r="1" spans="1:16" ht="14.25" customHeight="1">
      <c r="A1" s="192" t="s">
        <v>101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</row>
    <row r="2" spans="1:16" ht="15.75">
      <c r="A2" s="194" t="s">
        <v>32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</row>
    <row r="3" spans="1:16" ht="21.75" customHeight="1">
      <c r="A3" s="193" t="s">
        <v>36</v>
      </c>
      <c r="B3" s="193" t="s">
        <v>24</v>
      </c>
      <c r="C3" s="193" t="s">
        <v>25</v>
      </c>
      <c r="D3" s="193" t="s">
        <v>14</v>
      </c>
      <c r="E3" s="193"/>
      <c r="F3" s="193"/>
      <c r="G3" s="193"/>
      <c r="H3" s="198" t="s">
        <v>122</v>
      </c>
      <c r="I3" s="199"/>
      <c r="J3" s="199"/>
      <c r="K3" s="199"/>
      <c r="L3" s="199"/>
      <c r="M3" s="199"/>
      <c r="N3" s="199"/>
      <c r="O3" s="200"/>
      <c r="P3" s="193" t="s">
        <v>20</v>
      </c>
    </row>
    <row r="4" spans="1:16" ht="15.75" customHeight="1">
      <c r="A4" s="193"/>
      <c r="B4" s="193"/>
      <c r="C4" s="193"/>
      <c r="D4" s="193" t="s">
        <v>15</v>
      </c>
      <c r="E4" s="193" t="s">
        <v>19</v>
      </c>
      <c r="F4" s="193" t="s">
        <v>16</v>
      </c>
      <c r="G4" s="193" t="s">
        <v>17</v>
      </c>
      <c r="H4" s="198" t="s">
        <v>125</v>
      </c>
      <c r="I4" s="200"/>
      <c r="J4" s="193" t="s">
        <v>124</v>
      </c>
      <c r="K4" s="193"/>
      <c r="L4" s="193"/>
      <c r="M4" s="193"/>
      <c r="N4" s="198" t="s">
        <v>2</v>
      </c>
      <c r="O4" s="200"/>
      <c r="P4" s="193"/>
    </row>
    <row r="5" spans="1:16" ht="35.25" customHeight="1">
      <c r="A5" s="193"/>
      <c r="B5" s="193"/>
      <c r="C5" s="193"/>
      <c r="D5" s="193"/>
      <c r="E5" s="193"/>
      <c r="F5" s="193"/>
      <c r="G5" s="193"/>
      <c r="H5" s="201"/>
      <c r="I5" s="202"/>
      <c r="J5" s="197" t="s">
        <v>6</v>
      </c>
      <c r="K5" s="197"/>
      <c r="L5" s="195" t="s">
        <v>8</v>
      </c>
      <c r="M5" s="196"/>
      <c r="N5" s="201"/>
      <c r="O5" s="202"/>
      <c r="P5" s="193"/>
    </row>
    <row r="6" spans="1:16" ht="33.75" customHeight="1">
      <c r="A6" s="193"/>
      <c r="B6" s="193"/>
      <c r="C6" s="193"/>
      <c r="D6" s="193"/>
      <c r="E6" s="193"/>
      <c r="F6" s="193"/>
      <c r="G6" s="193"/>
      <c r="H6" s="48" t="s">
        <v>3</v>
      </c>
      <c r="I6" s="48" t="s">
        <v>4</v>
      </c>
      <c r="J6" s="55" t="s">
        <v>3</v>
      </c>
      <c r="K6" s="55" t="s">
        <v>4</v>
      </c>
      <c r="L6" s="154" t="s">
        <v>3</v>
      </c>
      <c r="M6" s="154" t="s">
        <v>4</v>
      </c>
      <c r="N6" s="39" t="s">
        <v>149</v>
      </c>
      <c r="O6" s="39" t="s">
        <v>150</v>
      </c>
      <c r="P6" s="193"/>
    </row>
    <row r="7" spans="1:16" s="8" customFormat="1" ht="27.75" customHeight="1">
      <c r="A7" s="203" t="s">
        <v>27</v>
      </c>
      <c r="B7" s="203" t="s">
        <v>34</v>
      </c>
      <c r="C7" s="6" t="s">
        <v>18</v>
      </c>
      <c r="D7" s="7" t="s">
        <v>52</v>
      </c>
      <c r="E7" s="7" t="s">
        <v>52</v>
      </c>
      <c r="F7" s="7" t="s">
        <v>52</v>
      </c>
      <c r="G7" s="7" t="s">
        <v>52</v>
      </c>
      <c r="H7" s="63">
        <v>38005.805</v>
      </c>
      <c r="I7" s="63">
        <f t="shared" ref="I7:O7" si="0">I12+I37+I47</f>
        <v>31266.226630000001</v>
      </c>
      <c r="J7" s="63">
        <f t="shared" si="0"/>
        <v>15083.81486</v>
      </c>
      <c r="K7" s="63">
        <f t="shared" si="0"/>
        <v>13522.007430000001</v>
      </c>
      <c r="L7" s="63">
        <f t="shared" si="0"/>
        <v>40458.08135</v>
      </c>
      <c r="M7" s="144">
        <f t="shared" si="0"/>
        <v>36505.733130000008</v>
      </c>
      <c r="N7" s="30">
        <f t="shared" si="0"/>
        <v>25392.100000000002</v>
      </c>
      <c r="O7" s="30">
        <f t="shared" si="0"/>
        <v>25730.800000000003</v>
      </c>
      <c r="P7" s="30"/>
    </row>
    <row r="8" spans="1:16" s="9" customFormat="1" ht="13.5" customHeight="1">
      <c r="A8" s="204"/>
      <c r="B8" s="204"/>
      <c r="C8" s="16" t="s">
        <v>26</v>
      </c>
      <c r="D8" s="2"/>
      <c r="E8" s="2"/>
      <c r="F8" s="2"/>
      <c r="G8" s="2"/>
      <c r="H8" s="64"/>
      <c r="I8" s="64"/>
      <c r="J8" s="63"/>
      <c r="K8" s="65"/>
      <c r="L8" s="64"/>
      <c r="M8" s="113"/>
      <c r="N8" s="64"/>
      <c r="O8" s="64"/>
      <c r="P8" s="31"/>
    </row>
    <row r="9" spans="1:16" s="9" customFormat="1" ht="27" customHeight="1">
      <c r="A9" s="204"/>
      <c r="B9" s="204"/>
      <c r="C9" s="16" t="s">
        <v>53</v>
      </c>
      <c r="D9" s="2">
        <v>162</v>
      </c>
      <c r="E9" s="2" t="s">
        <v>52</v>
      </c>
      <c r="F9" s="2" t="s">
        <v>52</v>
      </c>
      <c r="G9" s="2" t="s">
        <v>52</v>
      </c>
      <c r="H9" s="63">
        <v>38005.805</v>
      </c>
      <c r="I9" s="63">
        <v>31266.73964</v>
      </c>
      <c r="J9" s="63">
        <v>15083.81486</v>
      </c>
      <c r="K9" s="63">
        <v>13522.00743</v>
      </c>
      <c r="L9" s="63">
        <v>40458.08135</v>
      </c>
      <c r="M9" s="144">
        <v>36505.733130000001</v>
      </c>
      <c r="N9" s="30">
        <v>25392.1</v>
      </c>
      <c r="O9" s="30">
        <v>25730.799999999999</v>
      </c>
      <c r="P9" s="31"/>
    </row>
    <row r="10" spans="1:16" s="9" customFormat="1" ht="27" customHeight="1">
      <c r="A10" s="204"/>
      <c r="B10" s="204"/>
      <c r="C10" s="16" t="s">
        <v>120</v>
      </c>
      <c r="D10" s="3" t="s">
        <v>121</v>
      </c>
      <c r="E10" s="2" t="s">
        <v>52</v>
      </c>
      <c r="F10" s="2" t="s">
        <v>52</v>
      </c>
      <c r="G10" s="2" t="s">
        <v>52</v>
      </c>
      <c r="H10" s="63" t="s">
        <v>134</v>
      </c>
      <c r="I10" s="63" t="s">
        <v>134</v>
      </c>
      <c r="J10" s="63"/>
      <c r="K10" s="63"/>
      <c r="L10" s="63"/>
      <c r="M10" s="144"/>
      <c r="N10" s="63"/>
      <c r="O10" s="63"/>
      <c r="P10" s="31"/>
    </row>
    <row r="11" spans="1:16" s="9" customFormat="1" ht="27" customHeight="1">
      <c r="A11" s="205"/>
      <c r="B11" s="205"/>
      <c r="C11" s="16" t="s">
        <v>139</v>
      </c>
      <c r="D11" s="104">
        <v>132</v>
      </c>
      <c r="E11" s="2" t="s">
        <v>52</v>
      </c>
      <c r="F11" s="2" t="s">
        <v>52</v>
      </c>
      <c r="G11" s="2" t="s">
        <v>52</v>
      </c>
      <c r="H11" s="2">
        <v>60</v>
      </c>
      <c r="I11" s="2">
        <v>60</v>
      </c>
      <c r="J11" s="2">
        <v>0</v>
      </c>
      <c r="K11" s="2">
        <v>0</v>
      </c>
      <c r="L11" s="105">
        <v>0</v>
      </c>
      <c r="M11" s="145">
        <v>0</v>
      </c>
      <c r="N11" s="105">
        <v>0</v>
      </c>
      <c r="O11" s="105">
        <v>0</v>
      </c>
      <c r="P11" s="104"/>
    </row>
    <row r="12" spans="1:16">
      <c r="A12" s="188" t="s">
        <v>84</v>
      </c>
      <c r="B12" s="188" t="s">
        <v>85</v>
      </c>
      <c r="C12" s="6" t="s">
        <v>18</v>
      </c>
      <c r="D12" s="7" t="s">
        <v>52</v>
      </c>
      <c r="E12" s="7" t="s">
        <v>52</v>
      </c>
      <c r="F12" s="7" t="s">
        <v>52</v>
      </c>
      <c r="G12" s="7" t="s">
        <v>52</v>
      </c>
      <c r="H12" s="66">
        <f>SUM(H18:H36)-H30</f>
        <v>15682.107720000002</v>
      </c>
      <c r="I12" s="66">
        <f>SUM(I18:I36)-I30</f>
        <v>9449.2794799999992</v>
      </c>
      <c r="J12" s="63">
        <f t="shared" ref="J12:O12" si="1">SUM(J18:J36)</f>
        <v>3279.5320999999994</v>
      </c>
      <c r="K12" s="63">
        <f t="shared" si="1"/>
        <v>3093.98081</v>
      </c>
      <c r="L12" s="144">
        <f>SUM(L14:L36)</f>
        <v>12344.522780000001</v>
      </c>
      <c r="M12" s="144">
        <f>SUM(M14:M36)</f>
        <v>9384.8464500000009</v>
      </c>
      <c r="N12" s="135">
        <f t="shared" si="1"/>
        <v>1060</v>
      </c>
      <c r="O12" s="135">
        <f t="shared" si="1"/>
        <v>1060</v>
      </c>
      <c r="P12" s="49"/>
    </row>
    <row r="13" spans="1:16">
      <c r="A13" s="188"/>
      <c r="B13" s="188"/>
      <c r="C13" s="189" t="s">
        <v>26</v>
      </c>
      <c r="D13" s="2"/>
      <c r="E13" s="2"/>
      <c r="F13" s="2"/>
      <c r="G13" s="2"/>
      <c r="H13" s="67"/>
      <c r="I13" s="65"/>
      <c r="J13" s="68"/>
      <c r="K13" s="68"/>
      <c r="L13" s="67"/>
      <c r="M13" s="110"/>
      <c r="N13" s="67"/>
      <c r="O13" s="67"/>
      <c r="P13" s="49"/>
    </row>
    <row r="14" spans="1:16">
      <c r="A14" s="188"/>
      <c r="B14" s="188"/>
      <c r="C14" s="190"/>
      <c r="D14" s="2">
        <v>162</v>
      </c>
      <c r="E14" s="2">
        <v>113</v>
      </c>
      <c r="F14" s="2">
        <v>1210010340</v>
      </c>
      <c r="G14" s="2">
        <v>121</v>
      </c>
      <c r="H14" s="69">
        <v>0</v>
      </c>
      <c r="I14" s="65">
        <v>0</v>
      </c>
      <c r="J14" s="70">
        <v>0</v>
      </c>
      <c r="K14" s="70">
        <v>0</v>
      </c>
      <c r="L14" s="132">
        <v>23.341609999999999</v>
      </c>
      <c r="M14" s="110">
        <v>22.315300000000001</v>
      </c>
      <c r="N14" s="132">
        <v>0</v>
      </c>
      <c r="O14" s="132">
        <v>0</v>
      </c>
      <c r="P14" s="49"/>
    </row>
    <row r="15" spans="1:16">
      <c r="A15" s="188"/>
      <c r="B15" s="188"/>
      <c r="C15" s="190"/>
      <c r="D15" s="2">
        <v>162</v>
      </c>
      <c r="E15" s="2">
        <v>113</v>
      </c>
      <c r="F15" s="2">
        <v>1210010340</v>
      </c>
      <c r="G15" s="2">
        <v>129</v>
      </c>
      <c r="H15" s="69">
        <v>0</v>
      </c>
      <c r="I15" s="65">
        <v>0</v>
      </c>
      <c r="J15" s="70">
        <v>0</v>
      </c>
      <c r="K15" s="70">
        <v>0</v>
      </c>
      <c r="L15" s="132">
        <v>7.0491700000000002</v>
      </c>
      <c r="M15" s="110">
        <v>6.0497300000000003</v>
      </c>
      <c r="N15" s="132">
        <v>0</v>
      </c>
      <c r="O15" s="132">
        <v>0</v>
      </c>
      <c r="P15" s="49"/>
    </row>
    <row r="16" spans="1:16">
      <c r="A16" s="188"/>
      <c r="B16" s="188"/>
      <c r="C16" s="190"/>
      <c r="D16" s="2">
        <v>162</v>
      </c>
      <c r="E16" s="2">
        <v>113</v>
      </c>
      <c r="F16" s="2">
        <v>1210010490</v>
      </c>
      <c r="G16" s="2">
        <v>121</v>
      </c>
      <c r="H16" s="69">
        <v>0</v>
      </c>
      <c r="I16" s="65">
        <v>0</v>
      </c>
      <c r="J16" s="70">
        <v>0</v>
      </c>
      <c r="K16" s="70">
        <v>0</v>
      </c>
      <c r="L16" s="132">
        <v>21.088000000000001</v>
      </c>
      <c r="M16" s="110">
        <v>21.088000000000001</v>
      </c>
      <c r="N16" s="132">
        <v>0</v>
      </c>
      <c r="O16" s="132">
        <v>0</v>
      </c>
      <c r="P16" s="49"/>
    </row>
    <row r="17" spans="1:18">
      <c r="A17" s="188"/>
      <c r="B17" s="188"/>
      <c r="C17" s="190"/>
      <c r="D17" s="2">
        <v>162</v>
      </c>
      <c r="E17" s="2">
        <v>113</v>
      </c>
      <c r="F17" s="2">
        <v>1210010490</v>
      </c>
      <c r="G17" s="2">
        <v>129</v>
      </c>
      <c r="H17" s="69">
        <v>0</v>
      </c>
      <c r="I17" s="65">
        <v>0</v>
      </c>
      <c r="J17" s="70">
        <v>0</v>
      </c>
      <c r="K17" s="70">
        <v>0</v>
      </c>
      <c r="L17" s="132">
        <v>6.3689999999999998</v>
      </c>
      <c r="M17" s="110">
        <v>6.3689999999999998</v>
      </c>
      <c r="N17" s="132">
        <v>0</v>
      </c>
      <c r="O17" s="132">
        <v>0</v>
      </c>
      <c r="P17" s="49"/>
    </row>
    <row r="18" spans="1:18">
      <c r="A18" s="188"/>
      <c r="B18" s="188"/>
      <c r="C18" s="190"/>
      <c r="D18" s="5">
        <v>162</v>
      </c>
      <c r="E18" s="10" t="s">
        <v>37</v>
      </c>
      <c r="F18" s="10" t="s">
        <v>90</v>
      </c>
      <c r="G18" s="5">
        <v>244</v>
      </c>
      <c r="H18" s="65">
        <v>0</v>
      </c>
      <c r="I18" s="65">
        <v>0</v>
      </c>
      <c r="J18" s="65">
        <v>648.3365</v>
      </c>
      <c r="K18" s="65">
        <v>648.14020000000005</v>
      </c>
      <c r="L18" s="110">
        <v>1609.0564999999999</v>
      </c>
      <c r="M18" s="110">
        <v>1393.0564999999999</v>
      </c>
      <c r="N18" s="133">
        <v>153.19999999999999</v>
      </c>
      <c r="O18" s="133">
        <v>153.19999999999999</v>
      </c>
      <c r="P18" s="49"/>
    </row>
    <row r="19" spans="1:18">
      <c r="A19" s="188"/>
      <c r="B19" s="188"/>
      <c r="C19" s="190"/>
      <c r="D19" s="5">
        <v>162</v>
      </c>
      <c r="E19" s="10" t="s">
        <v>37</v>
      </c>
      <c r="F19" s="10" t="s">
        <v>90</v>
      </c>
      <c r="G19" s="5">
        <v>121</v>
      </c>
      <c r="H19" s="65">
        <v>419.21300000000002</v>
      </c>
      <c r="I19" s="65">
        <v>413.39850999999999</v>
      </c>
      <c r="J19" s="65">
        <v>203.06299999999999</v>
      </c>
      <c r="K19" s="65">
        <v>198.09800999999999</v>
      </c>
      <c r="L19" s="110">
        <v>368.43299999999999</v>
      </c>
      <c r="M19" s="132">
        <v>368.43299999999999</v>
      </c>
      <c r="N19" s="143">
        <v>368.43299999999999</v>
      </c>
      <c r="O19" s="143">
        <v>368.43299999999999</v>
      </c>
      <c r="P19" s="49"/>
    </row>
    <row r="20" spans="1:18">
      <c r="A20" s="188"/>
      <c r="B20" s="188"/>
      <c r="C20" s="190"/>
      <c r="D20" s="5">
        <v>162</v>
      </c>
      <c r="E20" s="10" t="s">
        <v>37</v>
      </c>
      <c r="F20" s="10" t="s">
        <v>90</v>
      </c>
      <c r="G20" s="5">
        <v>129</v>
      </c>
      <c r="H20" s="65">
        <v>126.587</v>
      </c>
      <c r="I20" s="65">
        <v>126.07943</v>
      </c>
      <c r="J20" s="65">
        <v>92.460999999999999</v>
      </c>
      <c r="K20" s="65">
        <v>51.888930000000002</v>
      </c>
      <c r="L20" s="110">
        <v>111.267</v>
      </c>
      <c r="M20" s="132">
        <v>111.267</v>
      </c>
      <c r="N20" s="143">
        <v>111.267</v>
      </c>
      <c r="O20" s="143">
        <v>111.267</v>
      </c>
      <c r="P20" s="49"/>
      <c r="R20" s="1" t="s">
        <v>134</v>
      </c>
    </row>
    <row r="21" spans="1:18">
      <c r="A21" s="188"/>
      <c r="B21" s="188"/>
      <c r="C21" s="190"/>
      <c r="D21" s="5">
        <v>162</v>
      </c>
      <c r="E21" s="10" t="s">
        <v>37</v>
      </c>
      <c r="F21" s="10" t="s">
        <v>91</v>
      </c>
      <c r="G21" s="5">
        <v>244</v>
      </c>
      <c r="H21" s="65">
        <v>250</v>
      </c>
      <c r="I21" s="65">
        <v>0</v>
      </c>
      <c r="J21" s="65">
        <v>0</v>
      </c>
      <c r="K21" s="65">
        <v>0</v>
      </c>
      <c r="L21" s="110">
        <v>0</v>
      </c>
      <c r="M21" s="110">
        <v>0</v>
      </c>
      <c r="N21" s="133">
        <v>0</v>
      </c>
      <c r="O21" s="133">
        <v>0</v>
      </c>
      <c r="P21" s="49"/>
    </row>
    <row r="22" spans="1:18">
      <c r="A22" s="188"/>
      <c r="B22" s="188"/>
      <c r="C22" s="190"/>
      <c r="D22" s="10" t="s">
        <v>35</v>
      </c>
      <c r="E22" s="10" t="s">
        <v>37</v>
      </c>
      <c r="F22" s="10" t="s">
        <v>92</v>
      </c>
      <c r="G22" s="5">
        <v>244</v>
      </c>
      <c r="H22" s="65">
        <v>157.4</v>
      </c>
      <c r="I22" s="65">
        <v>106.8</v>
      </c>
      <c r="J22" s="65">
        <v>82.8</v>
      </c>
      <c r="K22" s="65">
        <v>35.799999999999997</v>
      </c>
      <c r="L22" s="110">
        <v>127.2</v>
      </c>
      <c r="M22" s="110">
        <v>61.8</v>
      </c>
      <c r="N22" s="133">
        <v>135</v>
      </c>
      <c r="O22" s="133">
        <v>135</v>
      </c>
      <c r="P22" s="49"/>
    </row>
    <row r="23" spans="1:18">
      <c r="A23" s="188"/>
      <c r="B23" s="188"/>
      <c r="C23" s="190"/>
      <c r="D23" s="10" t="s">
        <v>35</v>
      </c>
      <c r="E23" s="10" t="s">
        <v>110</v>
      </c>
      <c r="F23" s="10" t="s">
        <v>92</v>
      </c>
      <c r="G23" s="5">
        <v>244</v>
      </c>
      <c r="H23" s="65">
        <v>0</v>
      </c>
      <c r="I23" s="65">
        <v>0</v>
      </c>
      <c r="J23" s="65">
        <v>0</v>
      </c>
      <c r="K23" s="65">
        <v>0</v>
      </c>
      <c r="L23" s="110">
        <v>198</v>
      </c>
      <c r="M23" s="110">
        <v>198</v>
      </c>
      <c r="N23" s="133">
        <v>0</v>
      </c>
      <c r="O23" s="133">
        <v>0</v>
      </c>
      <c r="P23" s="49"/>
    </row>
    <row r="24" spans="1:18">
      <c r="A24" s="188"/>
      <c r="B24" s="188"/>
      <c r="C24" s="190"/>
      <c r="D24" s="10" t="s">
        <v>35</v>
      </c>
      <c r="E24" s="10" t="s">
        <v>38</v>
      </c>
      <c r="F24" s="10" t="s">
        <v>93</v>
      </c>
      <c r="G24" s="5">
        <v>244</v>
      </c>
      <c r="H24" s="65">
        <v>517.56100000000004</v>
      </c>
      <c r="I24" s="65">
        <v>484.85404999999997</v>
      </c>
      <c r="J24" s="65">
        <v>110.675</v>
      </c>
      <c r="K24" s="65">
        <v>101.41186</v>
      </c>
      <c r="L24" s="110">
        <v>272.10000000000002</v>
      </c>
      <c r="M24" s="110">
        <v>203.18925999999999</v>
      </c>
      <c r="N24" s="133">
        <v>272.10000000000002</v>
      </c>
      <c r="O24" s="133">
        <v>272.10000000000002</v>
      </c>
      <c r="P24" s="100"/>
    </row>
    <row r="25" spans="1:18">
      <c r="A25" s="188"/>
      <c r="B25" s="188"/>
      <c r="C25" s="190"/>
      <c r="D25" s="10" t="s">
        <v>35</v>
      </c>
      <c r="E25" s="10" t="s">
        <v>38</v>
      </c>
      <c r="F25" s="10" t="s">
        <v>93</v>
      </c>
      <c r="G25" s="5">
        <v>853</v>
      </c>
      <c r="H25" s="64">
        <v>16</v>
      </c>
      <c r="I25" s="65">
        <v>10.719670000000001</v>
      </c>
      <c r="J25" s="65">
        <v>0</v>
      </c>
      <c r="K25" s="65">
        <v>0</v>
      </c>
      <c r="L25" s="110">
        <v>0</v>
      </c>
      <c r="M25" s="110">
        <v>0</v>
      </c>
      <c r="N25" s="133">
        <v>0</v>
      </c>
      <c r="O25" s="133">
        <v>0</v>
      </c>
      <c r="P25" s="49"/>
    </row>
    <row r="26" spans="1:18">
      <c r="A26" s="188"/>
      <c r="B26" s="188"/>
      <c r="C26" s="190"/>
      <c r="D26" s="10" t="s">
        <v>35</v>
      </c>
      <c r="E26" s="10" t="s">
        <v>157</v>
      </c>
      <c r="F26" s="10" t="s">
        <v>135</v>
      </c>
      <c r="G26" s="5">
        <v>412</v>
      </c>
      <c r="H26" s="64">
        <v>0</v>
      </c>
      <c r="I26" s="65">
        <v>0</v>
      </c>
      <c r="J26" s="65">
        <v>1450.35</v>
      </c>
      <c r="K26" s="65">
        <v>1450.35</v>
      </c>
      <c r="L26" s="110">
        <v>7662.8</v>
      </c>
      <c r="M26" s="110">
        <v>5592.75</v>
      </c>
      <c r="N26" s="133">
        <v>0</v>
      </c>
      <c r="O26" s="133">
        <v>0</v>
      </c>
      <c r="P26" s="131"/>
    </row>
    <row r="27" spans="1:18">
      <c r="A27" s="188"/>
      <c r="B27" s="188"/>
      <c r="C27" s="190"/>
      <c r="D27" s="10" t="s">
        <v>35</v>
      </c>
      <c r="E27" s="10" t="s">
        <v>38</v>
      </c>
      <c r="F27" s="10" t="s">
        <v>135</v>
      </c>
      <c r="G27" s="5">
        <v>412</v>
      </c>
      <c r="H27" s="65">
        <v>13956.6</v>
      </c>
      <c r="I27" s="65">
        <v>8155.2</v>
      </c>
      <c r="J27" s="65">
        <v>0</v>
      </c>
      <c r="K27" s="65">
        <v>0</v>
      </c>
      <c r="L27" s="110">
        <v>0</v>
      </c>
      <c r="M27" s="110">
        <v>0</v>
      </c>
      <c r="N27" s="133">
        <v>0</v>
      </c>
      <c r="O27" s="133">
        <v>0</v>
      </c>
      <c r="P27" s="131"/>
    </row>
    <row r="28" spans="1:18">
      <c r="A28" s="188"/>
      <c r="B28" s="188"/>
      <c r="C28" s="190"/>
      <c r="D28" s="10" t="s">
        <v>35</v>
      </c>
      <c r="E28" s="10" t="s">
        <v>110</v>
      </c>
      <c r="F28" s="10" t="s">
        <v>111</v>
      </c>
      <c r="G28" s="5">
        <v>247</v>
      </c>
      <c r="H28" s="65">
        <v>0</v>
      </c>
      <c r="I28" s="65">
        <v>0</v>
      </c>
      <c r="J28" s="65">
        <v>0</v>
      </c>
      <c r="K28" s="65">
        <v>0</v>
      </c>
      <c r="L28" s="110">
        <v>387.84933999999998</v>
      </c>
      <c r="M28" s="110">
        <v>93.749960000000002</v>
      </c>
      <c r="N28" s="133">
        <v>20</v>
      </c>
      <c r="O28" s="133">
        <v>20</v>
      </c>
      <c r="P28" s="131"/>
    </row>
    <row r="29" spans="1:18">
      <c r="A29" s="188"/>
      <c r="B29" s="188"/>
      <c r="C29" s="190"/>
      <c r="D29" s="10" t="s">
        <v>35</v>
      </c>
      <c r="E29" s="10" t="s">
        <v>110</v>
      </c>
      <c r="F29" s="10" t="s">
        <v>111</v>
      </c>
      <c r="G29" s="5">
        <v>244</v>
      </c>
      <c r="H29" s="65">
        <v>0</v>
      </c>
      <c r="I29" s="65">
        <v>0</v>
      </c>
      <c r="J29" s="65">
        <v>0</v>
      </c>
      <c r="K29" s="65">
        <v>0</v>
      </c>
      <c r="L29" s="110">
        <v>133.41666000000001</v>
      </c>
      <c r="M29" s="110">
        <v>124.86432000000001</v>
      </c>
      <c r="N29" s="133">
        <v>0</v>
      </c>
      <c r="O29" s="133">
        <v>0</v>
      </c>
      <c r="P29" s="131"/>
    </row>
    <row r="30" spans="1:18">
      <c r="A30" s="188"/>
      <c r="B30" s="188"/>
      <c r="C30" s="190"/>
      <c r="D30" s="10" t="s">
        <v>138</v>
      </c>
      <c r="E30" s="10" t="s">
        <v>38</v>
      </c>
      <c r="F30" s="10" t="s">
        <v>137</v>
      </c>
      <c r="G30" s="5">
        <v>244</v>
      </c>
      <c r="H30" s="102">
        <v>60</v>
      </c>
      <c r="I30" s="102">
        <v>60</v>
      </c>
      <c r="J30" s="129">
        <v>0</v>
      </c>
      <c r="K30" s="129">
        <v>0</v>
      </c>
      <c r="L30" s="146">
        <v>0</v>
      </c>
      <c r="M30" s="146">
        <v>0</v>
      </c>
      <c r="N30" s="134">
        <v>0</v>
      </c>
      <c r="O30" s="134">
        <v>0</v>
      </c>
      <c r="P30" s="49"/>
    </row>
    <row r="31" spans="1:18">
      <c r="A31" s="188"/>
      <c r="B31" s="188"/>
      <c r="C31" s="190"/>
      <c r="D31" s="10" t="s">
        <v>35</v>
      </c>
      <c r="E31" s="10" t="s">
        <v>37</v>
      </c>
      <c r="F31" s="10" t="s">
        <v>90</v>
      </c>
      <c r="G31" s="5">
        <v>247</v>
      </c>
      <c r="H31" s="65">
        <v>152.69999999999999</v>
      </c>
      <c r="I31" s="65">
        <v>66.181100000000001</v>
      </c>
      <c r="J31" s="65">
        <v>100.37909999999999</v>
      </c>
      <c r="K31" s="65">
        <v>99.481759999999994</v>
      </c>
      <c r="L31" s="110">
        <v>178.46184</v>
      </c>
      <c r="M31" s="110">
        <v>178.46184</v>
      </c>
      <c r="N31" s="133">
        <v>0</v>
      </c>
      <c r="O31" s="133">
        <v>0</v>
      </c>
      <c r="P31" s="131"/>
    </row>
    <row r="32" spans="1:18">
      <c r="A32" s="188"/>
      <c r="B32" s="188"/>
      <c r="C32" s="190"/>
      <c r="D32" s="10" t="s">
        <v>35</v>
      </c>
      <c r="E32" s="10" t="s">
        <v>37</v>
      </c>
      <c r="F32" s="10" t="s">
        <v>153</v>
      </c>
      <c r="G32" s="5">
        <v>852</v>
      </c>
      <c r="H32" s="65">
        <v>0</v>
      </c>
      <c r="I32" s="65">
        <v>0</v>
      </c>
      <c r="J32" s="65">
        <v>12</v>
      </c>
      <c r="K32" s="65">
        <v>12</v>
      </c>
      <c r="L32" s="110">
        <v>12</v>
      </c>
      <c r="M32" s="110">
        <v>12</v>
      </c>
      <c r="N32" s="133">
        <v>0</v>
      </c>
      <c r="O32" s="133">
        <v>0</v>
      </c>
      <c r="P32" s="131"/>
    </row>
    <row r="33" spans="1:16">
      <c r="A33" s="188"/>
      <c r="B33" s="188"/>
      <c r="C33" s="190"/>
      <c r="D33" s="10" t="s">
        <v>35</v>
      </c>
      <c r="E33" s="10" t="s">
        <v>37</v>
      </c>
      <c r="F33" s="10" t="s">
        <v>153</v>
      </c>
      <c r="G33" s="5">
        <v>244</v>
      </c>
      <c r="H33" s="65">
        <v>0</v>
      </c>
      <c r="I33" s="65">
        <v>0</v>
      </c>
      <c r="J33" s="65">
        <v>549.46749999999997</v>
      </c>
      <c r="K33" s="65">
        <v>466.81004999999999</v>
      </c>
      <c r="L33" s="110">
        <v>1004.59066</v>
      </c>
      <c r="M33" s="110">
        <v>769.95254</v>
      </c>
      <c r="N33" s="133">
        <v>0</v>
      </c>
      <c r="O33" s="133">
        <v>0</v>
      </c>
      <c r="P33" s="131"/>
    </row>
    <row r="34" spans="1:16">
      <c r="A34" s="188"/>
      <c r="B34" s="188"/>
      <c r="C34" s="190"/>
      <c r="D34" s="10" t="s">
        <v>35</v>
      </c>
      <c r="E34" s="10" t="s">
        <v>37</v>
      </c>
      <c r="F34" s="10" t="s">
        <v>154</v>
      </c>
      <c r="G34" s="5">
        <v>244</v>
      </c>
      <c r="H34" s="65">
        <v>0</v>
      </c>
      <c r="I34" s="65">
        <v>0</v>
      </c>
      <c r="J34" s="65">
        <v>0</v>
      </c>
      <c r="K34" s="65">
        <v>0</v>
      </c>
      <c r="L34" s="110">
        <v>41.5</v>
      </c>
      <c r="M34" s="110">
        <v>41.5</v>
      </c>
      <c r="N34" s="133">
        <v>0</v>
      </c>
      <c r="O34" s="133">
        <v>0</v>
      </c>
      <c r="P34" s="49"/>
    </row>
    <row r="35" spans="1:16">
      <c r="A35" s="188"/>
      <c r="B35" s="188"/>
      <c r="C35" s="190"/>
      <c r="D35" s="10" t="s">
        <v>35</v>
      </c>
      <c r="E35" s="10" t="s">
        <v>37</v>
      </c>
      <c r="F35" s="10" t="s">
        <v>155</v>
      </c>
      <c r="G35" s="5">
        <v>244</v>
      </c>
      <c r="H35" s="65">
        <v>0</v>
      </c>
      <c r="I35" s="65">
        <v>0</v>
      </c>
      <c r="J35" s="65">
        <v>30</v>
      </c>
      <c r="K35" s="65">
        <v>30</v>
      </c>
      <c r="L35" s="110">
        <v>180</v>
      </c>
      <c r="M35" s="110">
        <v>180</v>
      </c>
      <c r="N35" s="133">
        <v>0</v>
      </c>
      <c r="O35" s="133">
        <v>0</v>
      </c>
      <c r="P35" s="49"/>
    </row>
    <row r="36" spans="1:16">
      <c r="A36" s="188"/>
      <c r="B36" s="188"/>
      <c r="C36" s="191"/>
      <c r="D36" s="10" t="s">
        <v>35</v>
      </c>
      <c r="E36" s="10" t="s">
        <v>38</v>
      </c>
      <c r="F36" s="10" t="s">
        <v>145</v>
      </c>
      <c r="G36" s="5">
        <v>244</v>
      </c>
      <c r="H36" s="65">
        <v>86.046719999999993</v>
      </c>
      <c r="I36" s="65">
        <v>86.046719999999993</v>
      </c>
      <c r="J36" s="65">
        <v>0</v>
      </c>
      <c r="K36" s="65">
        <v>0</v>
      </c>
      <c r="L36" s="110">
        <v>0</v>
      </c>
      <c r="M36" s="110">
        <v>0</v>
      </c>
      <c r="N36" s="133">
        <v>0</v>
      </c>
      <c r="O36" s="133">
        <v>0</v>
      </c>
      <c r="P36" s="49"/>
    </row>
    <row r="37" spans="1:16">
      <c r="A37" s="188" t="s">
        <v>86</v>
      </c>
      <c r="B37" s="188" t="s">
        <v>87</v>
      </c>
      <c r="C37" s="6" t="s">
        <v>18</v>
      </c>
      <c r="D37" s="7" t="s">
        <v>52</v>
      </c>
      <c r="E37" s="7" t="s">
        <v>52</v>
      </c>
      <c r="F37" s="7" t="s">
        <v>52</v>
      </c>
      <c r="G37" s="7" t="s">
        <v>52</v>
      </c>
      <c r="H37" s="66">
        <f t="shared" ref="H37:O37" si="2">SUM(H39:H46)</f>
        <v>1740.54</v>
      </c>
      <c r="I37" s="66">
        <f t="shared" si="2"/>
        <v>1541.9584300000001</v>
      </c>
      <c r="J37" s="63">
        <f t="shared" si="2"/>
        <v>423.88670000000002</v>
      </c>
      <c r="K37" s="63">
        <f t="shared" si="2"/>
        <v>240.89603</v>
      </c>
      <c r="L37" s="63">
        <f t="shared" si="2"/>
        <v>2002.27835</v>
      </c>
      <c r="M37" s="144">
        <f t="shared" si="2"/>
        <v>1880.3000900000002</v>
      </c>
      <c r="N37" s="135">
        <f t="shared" si="2"/>
        <v>1166</v>
      </c>
      <c r="O37" s="135">
        <f t="shared" si="2"/>
        <v>1504.7</v>
      </c>
      <c r="P37" s="49"/>
    </row>
    <row r="38" spans="1:16">
      <c r="A38" s="188"/>
      <c r="B38" s="188"/>
      <c r="C38" s="16" t="s">
        <v>26</v>
      </c>
      <c r="D38" s="2"/>
      <c r="E38" s="2"/>
      <c r="F38" s="2"/>
      <c r="G38" s="2"/>
      <c r="H38" s="67"/>
      <c r="I38" s="67"/>
      <c r="J38" s="68"/>
      <c r="K38" s="68"/>
      <c r="L38" s="68"/>
      <c r="M38" s="147"/>
      <c r="N38" s="67"/>
      <c r="O38" s="67"/>
      <c r="P38" s="49"/>
    </row>
    <row r="39" spans="1:16">
      <c r="A39" s="188"/>
      <c r="B39" s="188"/>
      <c r="C39" s="16"/>
      <c r="D39" s="5">
        <v>162</v>
      </c>
      <c r="E39" s="10" t="s">
        <v>100</v>
      </c>
      <c r="F39" s="5">
        <v>1220081630</v>
      </c>
      <c r="G39" s="5">
        <v>244</v>
      </c>
      <c r="H39" s="65">
        <v>350</v>
      </c>
      <c r="I39" s="65">
        <v>345</v>
      </c>
      <c r="J39" s="65">
        <v>29.16667</v>
      </c>
      <c r="K39" s="65">
        <v>0</v>
      </c>
      <c r="L39" s="110">
        <v>350</v>
      </c>
      <c r="M39" s="110">
        <v>350</v>
      </c>
      <c r="N39" s="133">
        <v>350</v>
      </c>
      <c r="O39" s="133">
        <v>350</v>
      </c>
      <c r="P39" s="100"/>
    </row>
    <row r="40" spans="1:16">
      <c r="A40" s="188"/>
      <c r="B40" s="188"/>
      <c r="C40" s="16"/>
      <c r="D40" s="10" t="s">
        <v>35</v>
      </c>
      <c r="E40" s="10" t="s">
        <v>37</v>
      </c>
      <c r="F40" s="101">
        <v>1220080680</v>
      </c>
      <c r="G40" s="101">
        <v>121</v>
      </c>
      <c r="H40" s="70">
        <v>145.93199999999999</v>
      </c>
      <c r="I40" s="70">
        <v>84.148319999999998</v>
      </c>
      <c r="J40" s="70">
        <v>10</v>
      </c>
      <c r="K40" s="70">
        <v>10</v>
      </c>
      <c r="L40" s="112">
        <v>145.392</v>
      </c>
      <c r="M40" s="112">
        <v>125.30848</v>
      </c>
      <c r="N40" s="133">
        <v>0</v>
      </c>
      <c r="O40" s="133">
        <v>0</v>
      </c>
      <c r="P40" s="100"/>
    </row>
    <row r="41" spans="1:16">
      <c r="A41" s="188"/>
      <c r="B41" s="188"/>
      <c r="C41" s="16"/>
      <c r="D41" s="10" t="s">
        <v>35</v>
      </c>
      <c r="E41" s="10" t="s">
        <v>37</v>
      </c>
      <c r="F41" s="101">
        <v>1220080680</v>
      </c>
      <c r="G41" s="101">
        <v>129</v>
      </c>
      <c r="H41" s="70">
        <v>43.908000000000001</v>
      </c>
      <c r="I41" s="70">
        <v>25.412780000000001</v>
      </c>
      <c r="J41" s="70">
        <v>3.0200300000000002</v>
      </c>
      <c r="K41" s="70">
        <v>3.0200300000000002</v>
      </c>
      <c r="L41" s="112">
        <v>40.158799999999999</v>
      </c>
      <c r="M41" s="112">
        <v>37.843260000000001</v>
      </c>
      <c r="N41" s="133">
        <v>0</v>
      </c>
      <c r="O41" s="133">
        <v>0</v>
      </c>
      <c r="P41" s="100"/>
    </row>
    <row r="42" spans="1:16">
      <c r="A42" s="188"/>
      <c r="B42" s="188"/>
      <c r="C42" s="16"/>
      <c r="D42" s="10" t="s">
        <v>35</v>
      </c>
      <c r="E42" s="10" t="s">
        <v>37</v>
      </c>
      <c r="F42" s="101">
        <v>1220080680</v>
      </c>
      <c r="G42" s="101">
        <v>244</v>
      </c>
      <c r="H42" s="70">
        <v>210.7</v>
      </c>
      <c r="I42" s="70">
        <v>195.01221000000001</v>
      </c>
      <c r="J42" s="70">
        <v>210.7</v>
      </c>
      <c r="K42" s="70">
        <v>92.459199999999996</v>
      </c>
      <c r="L42" s="112">
        <v>214.44919999999999</v>
      </c>
      <c r="M42" s="112">
        <v>214.44919999999999</v>
      </c>
      <c r="N42" s="133">
        <v>0</v>
      </c>
      <c r="O42" s="133">
        <v>0</v>
      </c>
      <c r="P42" s="136"/>
    </row>
    <row r="43" spans="1:16">
      <c r="A43" s="188"/>
      <c r="B43" s="188"/>
      <c r="C43" s="16"/>
      <c r="D43" s="10" t="s">
        <v>35</v>
      </c>
      <c r="E43" s="10" t="s">
        <v>100</v>
      </c>
      <c r="F43" s="101">
        <v>1220082200</v>
      </c>
      <c r="G43" s="101">
        <v>244</v>
      </c>
      <c r="H43" s="70">
        <v>630</v>
      </c>
      <c r="I43" s="70">
        <v>532.38512000000003</v>
      </c>
      <c r="J43" s="70">
        <v>171</v>
      </c>
      <c r="K43" s="70">
        <v>135.41679999999999</v>
      </c>
      <c r="L43" s="112">
        <v>420</v>
      </c>
      <c r="M43" s="112">
        <v>320.42079999999999</v>
      </c>
      <c r="N43" s="133">
        <v>420</v>
      </c>
      <c r="O43" s="133">
        <v>420</v>
      </c>
      <c r="P43" s="100"/>
    </row>
    <row r="44" spans="1:16">
      <c r="A44" s="188"/>
      <c r="B44" s="188"/>
      <c r="C44" s="16"/>
      <c r="D44" s="10" t="s">
        <v>35</v>
      </c>
      <c r="E44" s="10" t="s">
        <v>37</v>
      </c>
      <c r="F44" s="101">
        <v>1220081450</v>
      </c>
      <c r="G44" s="101">
        <v>244</v>
      </c>
      <c r="H44" s="70">
        <v>360</v>
      </c>
      <c r="I44" s="70">
        <v>360</v>
      </c>
      <c r="J44" s="70">
        <v>0</v>
      </c>
      <c r="K44" s="70">
        <v>0</v>
      </c>
      <c r="L44" s="112">
        <v>0</v>
      </c>
      <c r="M44" s="112">
        <v>0</v>
      </c>
      <c r="N44" s="133">
        <v>0</v>
      </c>
      <c r="O44" s="133">
        <v>0</v>
      </c>
      <c r="P44" s="100"/>
    </row>
    <row r="45" spans="1:16">
      <c r="A45" s="188"/>
      <c r="B45" s="188"/>
      <c r="C45" s="16"/>
      <c r="D45" s="10" t="s">
        <v>35</v>
      </c>
      <c r="E45" s="10" t="s">
        <v>100</v>
      </c>
      <c r="F45" s="101" t="s">
        <v>156</v>
      </c>
      <c r="G45" s="101">
        <v>244</v>
      </c>
      <c r="H45" s="70">
        <v>0</v>
      </c>
      <c r="I45" s="70">
        <v>0</v>
      </c>
      <c r="J45" s="70">
        <v>0</v>
      </c>
      <c r="K45" s="70">
        <v>0</v>
      </c>
      <c r="L45" s="112">
        <v>241.36447000000001</v>
      </c>
      <c r="M45" s="112">
        <v>241.36447000000001</v>
      </c>
      <c r="N45" s="137">
        <v>114.85182</v>
      </c>
      <c r="O45" s="137">
        <v>213.06388999999999</v>
      </c>
      <c r="P45" s="100"/>
    </row>
    <row r="46" spans="1:16">
      <c r="A46" s="188"/>
      <c r="B46" s="188"/>
      <c r="C46" s="103"/>
      <c r="D46" s="10" t="s">
        <v>35</v>
      </c>
      <c r="E46" s="10" t="s">
        <v>100</v>
      </c>
      <c r="F46" s="101" t="s">
        <v>156</v>
      </c>
      <c r="G46" s="101">
        <v>244</v>
      </c>
      <c r="H46" s="70">
        <v>0</v>
      </c>
      <c r="I46" s="70">
        <v>0</v>
      </c>
      <c r="J46" s="70">
        <v>0</v>
      </c>
      <c r="K46" s="70">
        <v>0</v>
      </c>
      <c r="L46" s="112">
        <v>590.91387999999995</v>
      </c>
      <c r="M46" s="112">
        <v>590.91387999999995</v>
      </c>
      <c r="N46" s="137">
        <v>281.14818000000002</v>
      </c>
      <c r="O46" s="137">
        <v>521.63611000000003</v>
      </c>
      <c r="P46" s="100"/>
    </row>
    <row r="47" spans="1:16">
      <c r="A47" s="188" t="s">
        <v>88</v>
      </c>
      <c r="B47" s="188" t="s">
        <v>89</v>
      </c>
      <c r="C47" s="6" t="s">
        <v>18</v>
      </c>
      <c r="D47" s="7" t="s">
        <v>52</v>
      </c>
      <c r="E47" s="7" t="s">
        <v>52</v>
      </c>
      <c r="F47" s="7" t="s">
        <v>52</v>
      </c>
      <c r="G47" s="7" t="s">
        <v>52</v>
      </c>
      <c r="H47" s="66">
        <f t="shared" ref="H47:O47" si="3">SUM(H49:H65)</f>
        <v>20576.290029999996</v>
      </c>
      <c r="I47" s="66">
        <f t="shared" si="3"/>
        <v>20274.988720000001</v>
      </c>
      <c r="J47" s="63">
        <f t="shared" si="3"/>
        <v>11380.396060000001</v>
      </c>
      <c r="K47" s="63">
        <f t="shared" si="3"/>
        <v>10187.130590000001</v>
      </c>
      <c r="L47" s="63">
        <f t="shared" si="3"/>
        <v>26111.280219999997</v>
      </c>
      <c r="M47" s="144">
        <f t="shared" si="3"/>
        <v>25240.586590000003</v>
      </c>
      <c r="N47" s="135">
        <f t="shared" si="3"/>
        <v>23166.100000000002</v>
      </c>
      <c r="O47" s="135">
        <f t="shared" si="3"/>
        <v>23166.100000000002</v>
      </c>
      <c r="P47" s="49"/>
    </row>
    <row r="48" spans="1:16">
      <c r="A48" s="188"/>
      <c r="B48" s="188"/>
      <c r="C48" s="16" t="s">
        <v>26</v>
      </c>
      <c r="D48" s="10"/>
      <c r="E48" s="10"/>
      <c r="F48" s="10"/>
      <c r="G48" s="5"/>
      <c r="H48" s="64"/>
      <c r="I48" s="67"/>
      <c r="J48" s="65"/>
      <c r="K48" s="65"/>
      <c r="L48" s="64"/>
      <c r="M48" s="148"/>
      <c r="N48" s="67"/>
      <c r="O48" s="67"/>
      <c r="P48" s="49"/>
    </row>
    <row r="49" spans="1:16">
      <c r="A49" s="188"/>
      <c r="B49" s="188"/>
      <c r="C49" s="16"/>
      <c r="D49" s="2">
        <v>162</v>
      </c>
      <c r="E49" s="3" t="s">
        <v>37</v>
      </c>
      <c r="F49" s="2" t="s">
        <v>136</v>
      </c>
      <c r="G49" s="2">
        <v>244</v>
      </c>
      <c r="H49" s="64">
        <v>0</v>
      </c>
      <c r="I49" s="69">
        <v>0</v>
      </c>
      <c r="J49" s="65">
        <v>0</v>
      </c>
      <c r="K49" s="65">
        <v>0</v>
      </c>
      <c r="L49" s="110">
        <v>417</v>
      </c>
      <c r="M49" s="110">
        <v>417</v>
      </c>
      <c r="N49" s="146">
        <v>0</v>
      </c>
      <c r="O49" s="146">
        <v>0</v>
      </c>
      <c r="P49" s="49"/>
    </row>
    <row r="50" spans="1:16">
      <c r="A50" s="188"/>
      <c r="B50" s="188"/>
      <c r="C50" s="16"/>
      <c r="D50" s="2">
        <v>162</v>
      </c>
      <c r="E50" s="3" t="s">
        <v>37</v>
      </c>
      <c r="F50" s="2">
        <v>1230010340</v>
      </c>
      <c r="G50" s="2">
        <v>121</v>
      </c>
      <c r="H50" s="64">
        <v>0</v>
      </c>
      <c r="I50" s="69">
        <v>0</v>
      </c>
      <c r="J50" s="65">
        <v>0</v>
      </c>
      <c r="K50" s="65">
        <v>0</v>
      </c>
      <c r="L50" s="110">
        <v>38.902389999999997</v>
      </c>
      <c r="M50" s="110">
        <v>38.902389999999997</v>
      </c>
      <c r="N50" s="146">
        <v>0</v>
      </c>
      <c r="O50" s="146">
        <v>0</v>
      </c>
      <c r="P50" s="49"/>
    </row>
    <row r="51" spans="1:16">
      <c r="A51" s="188"/>
      <c r="B51" s="188"/>
      <c r="C51" s="16"/>
      <c r="D51" s="2">
        <v>162</v>
      </c>
      <c r="E51" s="3" t="s">
        <v>37</v>
      </c>
      <c r="F51" s="2">
        <v>1230010340</v>
      </c>
      <c r="G51" s="2">
        <v>129</v>
      </c>
      <c r="H51" s="64">
        <v>0</v>
      </c>
      <c r="I51" s="69">
        <v>0</v>
      </c>
      <c r="J51" s="65">
        <v>0</v>
      </c>
      <c r="K51" s="65">
        <v>0</v>
      </c>
      <c r="L51" s="110">
        <v>11.74883</v>
      </c>
      <c r="M51" s="110">
        <v>11.74883</v>
      </c>
      <c r="N51" s="146">
        <v>0</v>
      </c>
      <c r="O51" s="146">
        <v>0</v>
      </c>
      <c r="P51" s="49"/>
    </row>
    <row r="52" spans="1:16">
      <c r="A52" s="188"/>
      <c r="B52" s="188"/>
      <c r="C52" s="16"/>
      <c r="D52" s="2">
        <v>162</v>
      </c>
      <c r="E52" s="3" t="s">
        <v>37</v>
      </c>
      <c r="F52" s="2">
        <v>1230010470</v>
      </c>
      <c r="G52" s="2">
        <v>129</v>
      </c>
      <c r="H52" s="64">
        <v>0</v>
      </c>
      <c r="I52" s="69">
        <v>0</v>
      </c>
      <c r="J52" s="65">
        <v>0</v>
      </c>
      <c r="K52" s="65">
        <v>0</v>
      </c>
      <c r="L52" s="110">
        <v>136.851</v>
      </c>
      <c r="M52" s="110">
        <v>136.851</v>
      </c>
      <c r="N52" s="146">
        <v>0</v>
      </c>
      <c r="O52" s="146">
        <v>0</v>
      </c>
      <c r="P52" s="49"/>
    </row>
    <row r="53" spans="1:16">
      <c r="A53" s="188"/>
      <c r="B53" s="188"/>
      <c r="C53" s="16"/>
      <c r="D53" s="2">
        <v>162</v>
      </c>
      <c r="E53" s="3" t="s">
        <v>37</v>
      </c>
      <c r="F53" s="2">
        <v>1230010470</v>
      </c>
      <c r="G53" s="2">
        <v>121</v>
      </c>
      <c r="H53" s="64">
        <v>0</v>
      </c>
      <c r="I53" s="69">
        <v>0</v>
      </c>
      <c r="J53" s="65">
        <v>0</v>
      </c>
      <c r="K53" s="65">
        <v>0</v>
      </c>
      <c r="L53" s="110">
        <v>453.149</v>
      </c>
      <c r="M53" s="110">
        <v>453.149</v>
      </c>
      <c r="N53" s="146">
        <v>0</v>
      </c>
      <c r="O53" s="146">
        <v>0</v>
      </c>
      <c r="P53" s="49"/>
    </row>
    <row r="54" spans="1:16">
      <c r="A54" s="188"/>
      <c r="B54" s="188"/>
      <c r="C54" s="16"/>
      <c r="D54" s="2">
        <v>162</v>
      </c>
      <c r="E54" s="3" t="s">
        <v>37</v>
      </c>
      <c r="F54" s="2">
        <v>1230080210</v>
      </c>
      <c r="G54" s="2">
        <v>121</v>
      </c>
      <c r="H54" s="71">
        <v>14516.8</v>
      </c>
      <c r="I54" s="64">
        <v>14480.34438</v>
      </c>
      <c r="J54" s="72">
        <v>7749.5360000000001</v>
      </c>
      <c r="K54" s="65">
        <v>7353.14426</v>
      </c>
      <c r="L54" s="157">
        <v>16498.1538</v>
      </c>
      <c r="M54" s="110">
        <v>16358.810390000001</v>
      </c>
      <c r="N54" s="146">
        <v>16438.47927</v>
      </c>
      <c r="O54" s="146">
        <v>16438.47927</v>
      </c>
      <c r="P54" s="49"/>
    </row>
    <row r="55" spans="1:16">
      <c r="A55" s="188"/>
      <c r="B55" s="188"/>
      <c r="C55" s="16"/>
      <c r="D55" s="2">
        <v>162</v>
      </c>
      <c r="E55" s="3" t="s">
        <v>37</v>
      </c>
      <c r="F55" s="2">
        <v>1230080210</v>
      </c>
      <c r="G55" s="2">
        <v>122</v>
      </c>
      <c r="H55" s="71">
        <v>0.72</v>
      </c>
      <c r="I55" s="64">
        <v>0.18</v>
      </c>
      <c r="J55" s="72">
        <v>0</v>
      </c>
      <c r="K55" s="65">
        <v>0</v>
      </c>
      <c r="L55" s="157">
        <v>26.916</v>
      </c>
      <c r="M55" s="110">
        <v>26.916</v>
      </c>
      <c r="N55" s="146">
        <v>0</v>
      </c>
      <c r="O55" s="146">
        <v>0</v>
      </c>
      <c r="P55" s="49"/>
    </row>
    <row r="56" spans="1:16">
      <c r="A56" s="188"/>
      <c r="B56" s="188"/>
      <c r="C56" s="16"/>
      <c r="D56" s="5">
        <v>162</v>
      </c>
      <c r="E56" s="3" t="s">
        <v>37</v>
      </c>
      <c r="F56" s="5">
        <v>1230010490</v>
      </c>
      <c r="G56" s="5">
        <v>121</v>
      </c>
      <c r="H56" s="72">
        <v>40.987000000000002</v>
      </c>
      <c r="I56" s="65">
        <v>38.159999999999997</v>
      </c>
      <c r="J56" s="65">
        <v>35.1</v>
      </c>
      <c r="K56" s="65">
        <v>35.1</v>
      </c>
      <c r="L56" s="157">
        <v>63.2</v>
      </c>
      <c r="M56" s="110">
        <v>63.2</v>
      </c>
      <c r="N56" s="149">
        <v>0</v>
      </c>
      <c r="O56" s="149">
        <v>0</v>
      </c>
      <c r="P56" s="100"/>
    </row>
    <row r="57" spans="1:16">
      <c r="A57" s="188"/>
      <c r="B57" s="188"/>
      <c r="C57" s="16"/>
      <c r="D57" s="5">
        <v>162</v>
      </c>
      <c r="E57" s="3" t="s">
        <v>37</v>
      </c>
      <c r="F57" s="5">
        <v>1230080210</v>
      </c>
      <c r="G57" s="5">
        <v>129</v>
      </c>
      <c r="H57" s="72">
        <v>4377.13</v>
      </c>
      <c r="I57" s="65">
        <v>4346.3053499999996</v>
      </c>
      <c r="J57" s="72">
        <v>2580.0367299999998</v>
      </c>
      <c r="K57" s="65">
        <v>1856.0355099999999</v>
      </c>
      <c r="L57" s="157">
        <v>4940.9083199999995</v>
      </c>
      <c r="M57" s="110">
        <v>4882.2830299999996</v>
      </c>
      <c r="N57" s="149">
        <v>4964.4207299999998</v>
      </c>
      <c r="O57" s="149">
        <v>4964.4207299999998</v>
      </c>
      <c r="P57" s="100"/>
    </row>
    <row r="58" spans="1:16">
      <c r="A58" s="188"/>
      <c r="B58" s="188"/>
      <c r="C58" s="16"/>
      <c r="D58" s="5">
        <v>162</v>
      </c>
      <c r="E58" s="3" t="s">
        <v>37</v>
      </c>
      <c r="F58" s="5">
        <v>1230010490</v>
      </c>
      <c r="G58" s="5">
        <v>129</v>
      </c>
      <c r="H58" s="72">
        <v>12.378</v>
      </c>
      <c r="I58" s="65">
        <v>11.523999999999999</v>
      </c>
      <c r="J58" s="72">
        <v>10.6</v>
      </c>
      <c r="K58" s="65">
        <v>10.6</v>
      </c>
      <c r="L58" s="157">
        <v>19.085999999999999</v>
      </c>
      <c r="M58" s="110">
        <v>19.085999999999999</v>
      </c>
      <c r="N58" s="149">
        <v>0</v>
      </c>
      <c r="O58" s="149">
        <v>0</v>
      </c>
      <c r="P58" s="100"/>
    </row>
    <row r="59" spans="1:16">
      <c r="A59" s="188"/>
      <c r="B59" s="188"/>
      <c r="C59" s="16"/>
      <c r="D59" s="5">
        <v>162</v>
      </c>
      <c r="E59" s="3" t="s">
        <v>37</v>
      </c>
      <c r="F59" s="5">
        <v>1230075870</v>
      </c>
      <c r="G59" s="5">
        <v>121</v>
      </c>
      <c r="H59" s="72">
        <v>0</v>
      </c>
      <c r="I59" s="65">
        <v>0</v>
      </c>
      <c r="J59" s="72">
        <v>0</v>
      </c>
      <c r="K59" s="65">
        <v>0</v>
      </c>
      <c r="L59" s="157">
        <v>981.64300000000003</v>
      </c>
      <c r="M59" s="110">
        <v>509.66953000000001</v>
      </c>
      <c r="N59" s="149">
        <v>0</v>
      </c>
      <c r="O59" s="149">
        <v>0</v>
      </c>
      <c r="P59" s="100"/>
    </row>
    <row r="60" spans="1:16">
      <c r="A60" s="188"/>
      <c r="B60" s="188"/>
      <c r="C60" s="16"/>
      <c r="D60" s="5">
        <v>162</v>
      </c>
      <c r="E60" s="3" t="s">
        <v>37</v>
      </c>
      <c r="F60" s="5">
        <v>1230075870</v>
      </c>
      <c r="G60" s="5">
        <v>129</v>
      </c>
      <c r="H60" s="72">
        <v>0</v>
      </c>
      <c r="I60" s="65">
        <v>0</v>
      </c>
      <c r="J60" s="72">
        <v>0</v>
      </c>
      <c r="K60" s="65">
        <v>0</v>
      </c>
      <c r="L60" s="157">
        <v>296.45699999999999</v>
      </c>
      <c r="M60" s="110">
        <v>167.06273999999999</v>
      </c>
      <c r="N60" s="149">
        <v>0</v>
      </c>
      <c r="O60" s="149">
        <v>0</v>
      </c>
      <c r="P60" s="100"/>
    </row>
    <row r="61" spans="1:16">
      <c r="A61" s="188"/>
      <c r="B61" s="188"/>
      <c r="C61" s="16"/>
      <c r="D61" s="5">
        <v>162</v>
      </c>
      <c r="E61" s="3" t="s">
        <v>37</v>
      </c>
      <c r="F61" s="5">
        <v>1230075870</v>
      </c>
      <c r="G61" s="5">
        <v>244</v>
      </c>
      <c r="H61" s="72">
        <v>0</v>
      </c>
      <c r="I61" s="65">
        <v>0</v>
      </c>
      <c r="J61" s="72">
        <v>44.6</v>
      </c>
      <c r="K61" s="65">
        <v>34.49</v>
      </c>
      <c r="L61" s="157">
        <v>44.6</v>
      </c>
      <c r="M61" s="110">
        <v>44.6</v>
      </c>
      <c r="N61" s="149">
        <v>0</v>
      </c>
      <c r="O61" s="149">
        <v>0</v>
      </c>
      <c r="P61" s="100"/>
    </row>
    <row r="62" spans="1:16">
      <c r="A62" s="188"/>
      <c r="B62" s="188"/>
      <c r="C62" s="16"/>
      <c r="D62" s="10" t="s">
        <v>35</v>
      </c>
      <c r="E62" s="10" t="s">
        <v>37</v>
      </c>
      <c r="F62" s="10" t="s">
        <v>94</v>
      </c>
      <c r="G62" s="5">
        <v>244</v>
      </c>
      <c r="H62" s="65">
        <v>1247.2788399999999</v>
      </c>
      <c r="I62" s="65">
        <v>1045.9095199999999</v>
      </c>
      <c r="J62" s="65">
        <v>779.77533000000005</v>
      </c>
      <c r="K62" s="65">
        <v>726.64026000000001</v>
      </c>
      <c r="L62" s="110">
        <v>1825.7270000000001</v>
      </c>
      <c r="M62" s="110">
        <v>1769.22666</v>
      </c>
      <c r="N62" s="149">
        <v>1402.3</v>
      </c>
      <c r="O62" s="149">
        <v>1402.3</v>
      </c>
      <c r="P62" s="100"/>
    </row>
    <row r="63" spans="1:16">
      <c r="A63" s="188"/>
      <c r="B63" s="188"/>
      <c r="C63" s="16"/>
      <c r="D63" s="3" t="s">
        <v>35</v>
      </c>
      <c r="E63" s="3" t="s">
        <v>37</v>
      </c>
      <c r="F63" s="3" t="s">
        <v>94</v>
      </c>
      <c r="G63" s="2">
        <v>247</v>
      </c>
      <c r="H63" s="64">
        <v>373.1037</v>
      </c>
      <c r="I63" s="64">
        <v>344.67298</v>
      </c>
      <c r="J63" s="65">
        <v>180.24799999999999</v>
      </c>
      <c r="K63" s="65">
        <v>170.79335</v>
      </c>
      <c r="L63" s="113">
        <v>355.5</v>
      </c>
      <c r="M63" s="113">
        <v>340.64314000000002</v>
      </c>
      <c r="N63" s="146">
        <v>360.9</v>
      </c>
      <c r="O63" s="146">
        <v>360.9</v>
      </c>
      <c r="P63" s="49"/>
    </row>
    <row r="64" spans="1:16">
      <c r="A64" s="188"/>
      <c r="B64" s="188"/>
      <c r="C64" s="16"/>
      <c r="D64" s="3" t="s">
        <v>35</v>
      </c>
      <c r="E64" s="3" t="s">
        <v>37</v>
      </c>
      <c r="F64" s="3" t="s">
        <v>94</v>
      </c>
      <c r="G64" s="2">
        <v>853</v>
      </c>
      <c r="H64" s="64">
        <v>0</v>
      </c>
      <c r="I64" s="64">
        <v>0</v>
      </c>
      <c r="J64" s="65">
        <v>0.5</v>
      </c>
      <c r="K64" s="65">
        <v>0.32721</v>
      </c>
      <c r="L64" s="113">
        <v>1.43788</v>
      </c>
      <c r="M64" s="113">
        <v>1.43788</v>
      </c>
      <c r="N64" s="146">
        <v>0</v>
      </c>
      <c r="O64" s="146">
        <v>0</v>
      </c>
      <c r="P64" s="49"/>
    </row>
    <row r="65" spans="1:16">
      <c r="A65" s="188"/>
      <c r="B65" s="188"/>
      <c r="C65" s="16"/>
      <c r="D65" s="10" t="s">
        <v>35</v>
      </c>
      <c r="E65" s="10" t="s">
        <v>37</v>
      </c>
      <c r="F65" s="10" t="s">
        <v>94</v>
      </c>
      <c r="G65" s="5">
        <v>831</v>
      </c>
      <c r="H65" s="64">
        <v>7.8924899999999996</v>
      </c>
      <c r="I65" s="69">
        <v>7.8924899999999996</v>
      </c>
      <c r="J65" s="65">
        <v>0</v>
      </c>
      <c r="K65" s="65">
        <v>0</v>
      </c>
      <c r="L65" s="113">
        <v>0</v>
      </c>
      <c r="M65" s="113">
        <v>0</v>
      </c>
      <c r="N65" s="146">
        <v>0</v>
      </c>
      <c r="O65" s="146">
        <v>0</v>
      </c>
      <c r="P65" s="49"/>
    </row>
    <row r="66" spans="1:16">
      <c r="A66" s="27"/>
      <c r="B66" s="28"/>
      <c r="C66" s="29"/>
      <c r="D66" s="29"/>
      <c r="E66" s="29"/>
      <c r="F66" s="4"/>
      <c r="G66" s="4"/>
    </row>
    <row r="67" spans="1:16" s="93" customFormat="1" ht="18.75">
      <c r="A67" s="90"/>
      <c r="B67" s="90"/>
      <c r="C67" s="90"/>
      <c r="D67" s="90"/>
      <c r="E67" s="90"/>
      <c r="F67" s="91"/>
      <c r="G67" s="91"/>
      <c r="H67" s="91"/>
      <c r="I67" s="92"/>
      <c r="J67" s="98"/>
      <c r="K67" s="98"/>
    </row>
    <row r="68" spans="1:16" ht="15.75">
      <c r="A68" s="53"/>
      <c r="B68" s="53"/>
      <c r="C68" s="53"/>
      <c r="D68" s="53"/>
      <c r="E68" s="53"/>
      <c r="F68" s="89"/>
      <c r="G68" s="89"/>
      <c r="H68" s="89"/>
      <c r="I68" s="53"/>
      <c r="J68" s="187"/>
      <c r="K68" s="187"/>
    </row>
    <row r="69" spans="1:16" ht="18.75">
      <c r="A69" s="184" t="s">
        <v>127</v>
      </c>
      <c r="B69" s="184"/>
      <c r="D69" s="11"/>
      <c r="E69" s="11"/>
      <c r="F69" s="11"/>
      <c r="G69" s="11"/>
      <c r="H69" s="185"/>
      <c r="I69" s="185"/>
      <c r="J69" s="185"/>
      <c r="K69" s="94"/>
      <c r="L69" s="94"/>
      <c r="M69" s="184" t="s">
        <v>128</v>
      </c>
      <c r="N69" s="186"/>
      <c r="O69" s="186"/>
    </row>
    <row r="70" spans="1:16">
      <c r="A70" s="12"/>
      <c r="B70" s="12"/>
      <c r="C70" s="12"/>
      <c r="D70" s="12"/>
      <c r="E70" s="12"/>
      <c r="F70" s="12"/>
      <c r="G70" s="12"/>
    </row>
  </sheetData>
  <mergeCells count="30">
    <mergeCell ref="B3:B6"/>
    <mergeCell ref="B47:B65"/>
    <mergeCell ref="A47:A65"/>
    <mergeCell ref="A37:A46"/>
    <mergeCell ref="B37:B46"/>
    <mergeCell ref="A12:A36"/>
    <mergeCell ref="A7:A11"/>
    <mergeCell ref="B7:B11"/>
    <mergeCell ref="A1:P1"/>
    <mergeCell ref="D3:G3"/>
    <mergeCell ref="P3:P6"/>
    <mergeCell ref="A2:P2"/>
    <mergeCell ref="L5:M5"/>
    <mergeCell ref="J5:K5"/>
    <mergeCell ref="E4:E6"/>
    <mergeCell ref="J4:M4"/>
    <mergeCell ref="F4:F6"/>
    <mergeCell ref="G4:G6"/>
    <mergeCell ref="D4:D6"/>
    <mergeCell ref="A3:A6"/>
    <mergeCell ref="C3:C6"/>
    <mergeCell ref="H3:O3"/>
    <mergeCell ref="N4:O5"/>
    <mergeCell ref="H4:I5"/>
    <mergeCell ref="A69:B69"/>
    <mergeCell ref="H69:J69"/>
    <mergeCell ref="M69:O69"/>
    <mergeCell ref="J68:K68"/>
    <mergeCell ref="B12:B36"/>
    <mergeCell ref="C13:C36"/>
  </mergeCells>
  <pageMargins left="0.59055118110236227" right="0.19685039370078741" top="0.59055118110236227" bottom="0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0"/>
  <sheetViews>
    <sheetView view="pageBreakPreview" topLeftCell="C1" zoomScale="106" zoomScaleSheetLayoutView="106" workbookViewId="0">
      <selection activeCell="H4" sqref="H1:I1048576"/>
    </sheetView>
  </sheetViews>
  <sheetFormatPr defaultColWidth="9.140625" defaultRowHeight="12"/>
  <cols>
    <col min="1" max="1" width="14.85546875" style="24" customWidth="1"/>
    <col min="2" max="2" width="33.140625" style="24" customWidth="1"/>
    <col min="3" max="3" width="21.140625" style="24" customWidth="1"/>
    <col min="4" max="4" width="12.85546875" style="24" customWidth="1"/>
    <col min="5" max="5" width="13.7109375" style="24" customWidth="1"/>
    <col min="6" max="6" width="16.28515625" style="24" customWidth="1"/>
    <col min="7" max="7" width="14.42578125" style="24" customWidth="1"/>
    <col min="8" max="8" width="16.7109375" style="24" customWidth="1"/>
    <col min="9" max="9" width="16.42578125" style="24" customWidth="1"/>
    <col min="10" max="10" width="13.5703125" style="24" customWidth="1"/>
    <col min="11" max="11" width="12.85546875" style="24" customWidth="1"/>
    <col min="12" max="12" width="12.5703125" style="24" customWidth="1"/>
    <col min="13" max="16384" width="9.140625" style="24"/>
  </cols>
  <sheetData>
    <row r="1" spans="1:12" ht="18" customHeight="1">
      <c r="A1" s="215" t="s">
        <v>95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2" ht="17.25" customHeight="1">
      <c r="A2" s="175" t="s">
        <v>9</v>
      </c>
      <c r="B2" s="175" t="s">
        <v>96</v>
      </c>
      <c r="C2" s="175" t="s">
        <v>22</v>
      </c>
      <c r="D2" s="175" t="s">
        <v>151</v>
      </c>
      <c r="E2" s="175"/>
      <c r="F2" s="175" t="s">
        <v>143</v>
      </c>
      <c r="G2" s="175"/>
      <c r="H2" s="175"/>
      <c r="I2" s="175"/>
      <c r="J2" s="175" t="s">
        <v>2</v>
      </c>
      <c r="K2" s="175"/>
      <c r="L2" s="175" t="s">
        <v>21</v>
      </c>
    </row>
    <row r="3" spans="1:12" ht="15" customHeight="1">
      <c r="A3" s="175"/>
      <c r="B3" s="175"/>
      <c r="C3" s="175"/>
      <c r="D3" s="175"/>
      <c r="E3" s="175"/>
      <c r="F3" s="175" t="s">
        <v>6</v>
      </c>
      <c r="G3" s="175"/>
      <c r="H3" s="175" t="s">
        <v>8</v>
      </c>
      <c r="I3" s="175"/>
      <c r="J3" s="175"/>
      <c r="K3" s="175"/>
      <c r="L3" s="175"/>
    </row>
    <row r="4" spans="1:12" ht="30" customHeight="1">
      <c r="A4" s="175"/>
      <c r="B4" s="175"/>
      <c r="C4" s="175"/>
      <c r="D4" s="42" t="s">
        <v>3</v>
      </c>
      <c r="E4" s="42" t="s">
        <v>4</v>
      </c>
      <c r="F4" s="42" t="s">
        <v>3</v>
      </c>
      <c r="G4" s="42" t="s">
        <v>4</v>
      </c>
      <c r="H4" s="152" t="s">
        <v>3</v>
      </c>
      <c r="I4" s="152" t="s">
        <v>4</v>
      </c>
      <c r="J4" s="42" t="s">
        <v>144</v>
      </c>
      <c r="K4" s="42" t="s">
        <v>152</v>
      </c>
      <c r="L4" s="175"/>
    </row>
    <row r="5" spans="1:12" ht="10.5" customHeight="1">
      <c r="A5" s="211" t="s">
        <v>27</v>
      </c>
      <c r="B5" s="211" t="str">
        <f>'[1]9 средства по кодам'!B7</f>
        <v>"Управление имуществом Емельяновского района"</v>
      </c>
      <c r="C5" s="43" t="s">
        <v>10</v>
      </c>
      <c r="D5" s="117">
        <v>38005.805</v>
      </c>
      <c r="E5" s="117">
        <v>31266.73964</v>
      </c>
      <c r="F5" s="117">
        <f>F13+F21+F29</f>
        <v>15083.814859999999</v>
      </c>
      <c r="G5" s="117">
        <f t="shared" ref="G5:K5" si="0">G13+G21+G29</f>
        <v>13522.007430000001</v>
      </c>
      <c r="H5" s="118">
        <f t="shared" si="0"/>
        <v>40458.08135</v>
      </c>
      <c r="I5" s="119">
        <f t="shared" si="0"/>
        <v>36505.733130000001</v>
      </c>
      <c r="J5" s="117">
        <f t="shared" si="0"/>
        <v>25392.1</v>
      </c>
      <c r="K5" s="117">
        <f t="shared" si="0"/>
        <v>25730.799999999999</v>
      </c>
      <c r="L5" s="15"/>
    </row>
    <row r="6" spans="1:12">
      <c r="A6" s="212"/>
      <c r="B6" s="212"/>
      <c r="C6" s="43" t="s">
        <v>11</v>
      </c>
      <c r="D6" s="120"/>
      <c r="E6" s="120"/>
      <c r="F6" s="120"/>
      <c r="G6" s="120"/>
      <c r="H6" s="120"/>
      <c r="I6" s="120"/>
      <c r="J6" s="120"/>
      <c r="K6" s="120"/>
      <c r="L6" s="15"/>
    </row>
    <row r="7" spans="1:12">
      <c r="A7" s="212"/>
      <c r="B7" s="212"/>
      <c r="C7" s="130" t="s">
        <v>158</v>
      </c>
      <c r="D7" s="120"/>
      <c r="E7" s="120"/>
      <c r="F7" s="120">
        <f>F15+F23</f>
        <v>0</v>
      </c>
      <c r="G7" s="120">
        <f>G15+G23</f>
        <v>0</v>
      </c>
      <c r="H7" s="158">
        <f>H15+H23</f>
        <v>590.91387999999995</v>
      </c>
      <c r="I7" s="120">
        <f>I15+I23</f>
        <v>590.91387999999995</v>
      </c>
      <c r="J7" s="120">
        <f>J16+J23</f>
        <v>281.14818000000002</v>
      </c>
      <c r="K7" s="120">
        <f>K15+K23</f>
        <v>521.63611000000003</v>
      </c>
      <c r="L7" s="15"/>
    </row>
    <row r="8" spans="1:12">
      <c r="A8" s="212"/>
      <c r="B8" s="212"/>
      <c r="C8" s="43" t="s">
        <v>30</v>
      </c>
      <c r="D8" s="121">
        <v>53.365000000000002</v>
      </c>
      <c r="E8" s="121">
        <v>49.683999999999997</v>
      </c>
      <c r="F8" s="122">
        <f>F16+F24+F31</f>
        <v>90.3</v>
      </c>
      <c r="G8" s="122">
        <f t="shared" ref="G8:K9" si="1">G16+G24+G31</f>
        <v>80.19</v>
      </c>
      <c r="H8" s="123">
        <f t="shared" si="1"/>
        <v>2761.8494700000001</v>
      </c>
      <c r="I8" s="123">
        <f t="shared" si="1"/>
        <v>2158.4559899999999</v>
      </c>
      <c r="J8" s="122">
        <f t="shared" si="1"/>
        <v>114.85182</v>
      </c>
      <c r="K8" s="122">
        <f t="shared" si="1"/>
        <v>213.06388999999999</v>
      </c>
      <c r="L8" s="25"/>
    </row>
    <row r="9" spans="1:12">
      <c r="A9" s="212"/>
      <c r="B9" s="212"/>
      <c r="C9" s="43" t="s">
        <v>31</v>
      </c>
      <c r="D9" s="122">
        <v>37552.44</v>
      </c>
      <c r="E9" s="122">
        <v>30912.482319999999</v>
      </c>
      <c r="F9" s="122">
        <f>F17+F25+F32</f>
        <v>14769.794829999999</v>
      </c>
      <c r="G9" s="122">
        <f t="shared" si="1"/>
        <v>13336.3382</v>
      </c>
      <c r="H9" s="123">
        <f t="shared" si="1"/>
        <v>36705.317999999999</v>
      </c>
      <c r="I9" s="159">
        <f t="shared" si="1"/>
        <v>33378.762320000002</v>
      </c>
      <c r="J9" s="122">
        <f t="shared" si="1"/>
        <v>24996.1</v>
      </c>
      <c r="K9" s="122">
        <f t="shared" si="1"/>
        <v>24996.1</v>
      </c>
      <c r="L9" s="26"/>
    </row>
    <row r="10" spans="1:12">
      <c r="A10" s="212"/>
      <c r="B10" s="212"/>
      <c r="C10" s="43" t="s">
        <v>23</v>
      </c>
      <c r="D10" s="124"/>
      <c r="E10" s="124"/>
      <c r="F10" s="124"/>
      <c r="G10" s="122"/>
      <c r="H10" s="117"/>
      <c r="I10" s="117"/>
      <c r="J10" s="122"/>
      <c r="K10" s="122"/>
      <c r="L10" s="26"/>
    </row>
    <row r="11" spans="1:12">
      <c r="A11" s="212"/>
      <c r="B11" s="212"/>
      <c r="C11" s="43" t="s">
        <v>28</v>
      </c>
      <c r="D11" s="125">
        <v>400</v>
      </c>
      <c r="E11" s="125">
        <v>304.57330999999999</v>
      </c>
      <c r="F11" s="125">
        <v>223.72003000000001</v>
      </c>
      <c r="G11" s="125">
        <f t="shared" ref="G11:K11" si="2">G19+G27+G34</f>
        <v>105.47923</v>
      </c>
      <c r="H11" s="123">
        <f t="shared" si="2"/>
        <v>400</v>
      </c>
      <c r="I11" s="159">
        <f t="shared" si="2"/>
        <v>377.60093999999998</v>
      </c>
      <c r="J11" s="125">
        <f t="shared" si="2"/>
        <v>0</v>
      </c>
      <c r="K11" s="125">
        <f t="shared" si="2"/>
        <v>0</v>
      </c>
      <c r="L11" s="26"/>
    </row>
    <row r="12" spans="1:12">
      <c r="A12" s="213"/>
      <c r="B12" s="213"/>
      <c r="C12" s="43" t="s">
        <v>13</v>
      </c>
      <c r="D12" s="125"/>
      <c r="E12" s="125"/>
      <c r="F12" s="125"/>
      <c r="G12" s="125"/>
      <c r="H12" s="123"/>
      <c r="I12" s="123"/>
      <c r="J12" s="125"/>
      <c r="K12" s="125"/>
      <c r="L12" s="26"/>
    </row>
    <row r="13" spans="1:12">
      <c r="A13" s="214" t="s">
        <v>97</v>
      </c>
      <c r="B13" s="211" t="s">
        <v>85</v>
      </c>
      <c r="C13" s="43" t="s">
        <v>10</v>
      </c>
      <c r="D13" s="126">
        <v>15682.10772</v>
      </c>
      <c r="E13" s="126">
        <v>9449.2794799999992</v>
      </c>
      <c r="F13" s="126">
        <f>SUM(F16:F20)</f>
        <v>3279.5320999999999</v>
      </c>
      <c r="G13" s="126">
        <f>SUM(G16:G20)</f>
        <v>3093.98081</v>
      </c>
      <c r="H13" s="119">
        <f>SUM(H16:H20)</f>
        <v>12344.522779999999</v>
      </c>
      <c r="I13" s="118">
        <f>SUM(I15:I20)</f>
        <v>9384.8464499999991</v>
      </c>
      <c r="J13" s="126">
        <f>SUM(J15:J20)</f>
        <v>1060</v>
      </c>
      <c r="K13" s="126">
        <f>SUM(K15:K20)</f>
        <v>1060</v>
      </c>
      <c r="L13" s="50"/>
    </row>
    <row r="14" spans="1:12">
      <c r="A14" s="214"/>
      <c r="B14" s="212"/>
      <c r="C14" s="43" t="s">
        <v>11</v>
      </c>
      <c r="D14" s="125"/>
      <c r="E14" s="125"/>
      <c r="F14" s="125"/>
      <c r="G14" s="125"/>
      <c r="H14" s="123"/>
      <c r="I14" s="123"/>
      <c r="J14" s="125"/>
      <c r="K14" s="125"/>
      <c r="L14" s="50"/>
    </row>
    <row r="15" spans="1:12">
      <c r="A15" s="214"/>
      <c r="B15" s="212"/>
      <c r="C15" s="130" t="s">
        <v>158</v>
      </c>
      <c r="D15" s="125"/>
      <c r="E15" s="125"/>
      <c r="F15" s="125">
        <v>0</v>
      </c>
      <c r="G15" s="125">
        <v>0</v>
      </c>
      <c r="H15" s="123">
        <v>0</v>
      </c>
      <c r="I15" s="123">
        <v>0</v>
      </c>
      <c r="J15" s="125">
        <v>0</v>
      </c>
      <c r="K15" s="125">
        <v>0</v>
      </c>
      <c r="L15" s="50"/>
    </row>
    <row r="16" spans="1:12">
      <c r="A16" s="214"/>
      <c r="B16" s="212"/>
      <c r="C16" s="43" t="s">
        <v>12</v>
      </c>
      <c r="D16" s="125">
        <v>0</v>
      </c>
      <c r="E16" s="125">
        <v>0</v>
      </c>
      <c r="F16" s="125">
        <v>0</v>
      </c>
      <c r="G16" s="125">
        <v>0</v>
      </c>
      <c r="H16" s="123">
        <v>57.84778</v>
      </c>
      <c r="I16" s="123">
        <v>55.822029999999998</v>
      </c>
      <c r="J16" s="125">
        <v>0</v>
      </c>
      <c r="K16" s="125">
        <v>0</v>
      </c>
      <c r="L16" s="50"/>
    </row>
    <row r="17" spans="1:12">
      <c r="A17" s="214"/>
      <c r="B17" s="212"/>
      <c r="C17" s="43" t="s">
        <v>31</v>
      </c>
      <c r="D17" s="125">
        <v>15682.10772</v>
      </c>
      <c r="E17" s="125">
        <v>9449.2794799999992</v>
      </c>
      <c r="F17" s="125">
        <v>3279.5320999999999</v>
      </c>
      <c r="G17" s="125">
        <v>3093.98081</v>
      </c>
      <c r="H17" s="123">
        <v>12286.674999999999</v>
      </c>
      <c r="I17" s="123">
        <v>9329.0244199999997</v>
      </c>
      <c r="J17" s="125">
        <v>1060</v>
      </c>
      <c r="K17" s="125">
        <v>1060</v>
      </c>
      <c r="L17" s="50"/>
    </row>
    <row r="18" spans="1:12">
      <c r="A18" s="214"/>
      <c r="B18" s="212"/>
      <c r="C18" s="43" t="s">
        <v>23</v>
      </c>
      <c r="D18" s="125">
        <v>0</v>
      </c>
      <c r="E18" s="125">
        <v>0</v>
      </c>
      <c r="F18" s="125">
        <v>0</v>
      </c>
      <c r="G18" s="125">
        <v>0</v>
      </c>
      <c r="H18" s="123">
        <v>0</v>
      </c>
      <c r="I18" s="123">
        <v>0</v>
      </c>
      <c r="J18" s="125">
        <v>0</v>
      </c>
      <c r="K18" s="125">
        <v>0</v>
      </c>
      <c r="L18" s="50"/>
    </row>
    <row r="19" spans="1:12">
      <c r="A19" s="214"/>
      <c r="B19" s="212"/>
      <c r="C19" s="43" t="s">
        <v>28</v>
      </c>
      <c r="D19" s="125">
        <v>0</v>
      </c>
      <c r="E19" s="125">
        <v>0</v>
      </c>
      <c r="F19" s="138">
        <v>0</v>
      </c>
      <c r="G19" s="138">
        <v>0</v>
      </c>
      <c r="H19" s="123">
        <v>0</v>
      </c>
      <c r="I19" s="123">
        <v>0</v>
      </c>
      <c r="J19" s="125">
        <v>0</v>
      </c>
      <c r="K19" s="125">
        <v>0</v>
      </c>
      <c r="L19" s="50"/>
    </row>
    <row r="20" spans="1:12">
      <c r="A20" s="214"/>
      <c r="B20" s="213"/>
      <c r="C20" s="43" t="s">
        <v>13</v>
      </c>
      <c r="D20" s="125">
        <v>0</v>
      </c>
      <c r="E20" s="125">
        <v>0</v>
      </c>
      <c r="F20" s="125">
        <v>0</v>
      </c>
      <c r="G20" s="125">
        <v>0</v>
      </c>
      <c r="H20" s="123">
        <v>0</v>
      </c>
      <c r="I20" s="123">
        <v>0</v>
      </c>
      <c r="J20" s="125">
        <v>0</v>
      </c>
      <c r="K20" s="125">
        <v>0</v>
      </c>
      <c r="L20" s="50"/>
    </row>
    <row r="21" spans="1:12">
      <c r="A21" s="214" t="s">
        <v>99</v>
      </c>
      <c r="B21" s="211" t="s">
        <v>87</v>
      </c>
      <c r="C21" s="43" t="s">
        <v>10</v>
      </c>
      <c r="D21" s="126">
        <v>1740</v>
      </c>
      <c r="E21" s="126">
        <v>1541.9584299999999</v>
      </c>
      <c r="F21" s="126">
        <f>SUM(F23:F28)</f>
        <v>423.88670000000002</v>
      </c>
      <c r="G21" s="126">
        <f>SUM(G22:G28)</f>
        <v>240.89603</v>
      </c>
      <c r="H21" s="119">
        <f>SUM(H23:H28)</f>
        <v>2002.27835</v>
      </c>
      <c r="I21" s="119">
        <f>SUM(I23:I28)</f>
        <v>1880.30009</v>
      </c>
      <c r="J21" s="126">
        <f>SUM(J23:J27)</f>
        <v>1166</v>
      </c>
      <c r="K21" s="126">
        <f>SUM(K23:K28)</f>
        <v>1504.7</v>
      </c>
      <c r="L21" s="50"/>
    </row>
    <row r="22" spans="1:12">
      <c r="A22" s="214"/>
      <c r="B22" s="212"/>
      <c r="C22" s="43" t="s">
        <v>11</v>
      </c>
      <c r="D22" s="125"/>
      <c r="E22" s="125"/>
      <c r="F22" s="125"/>
      <c r="G22" s="125"/>
      <c r="H22" s="123"/>
      <c r="I22" s="123"/>
      <c r="J22" s="125"/>
      <c r="K22" s="125"/>
      <c r="L22" s="50"/>
    </row>
    <row r="23" spans="1:12">
      <c r="A23" s="214"/>
      <c r="B23" s="212"/>
      <c r="C23" s="130" t="s">
        <v>158</v>
      </c>
      <c r="D23" s="125">
        <v>0</v>
      </c>
      <c r="E23" s="125">
        <v>0</v>
      </c>
      <c r="F23" s="125">
        <v>0</v>
      </c>
      <c r="G23" s="125">
        <v>0</v>
      </c>
      <c r="H23" s="123">
        <v>590.91387999999995</v>
      </c>
      <c r="I23" s="123">
        <v>590.91387999999995</v>
      </c>
      <c r="J23" s="125">
        <v>281.14818000000002</v>
      </c>
      <c r="K23" s="125">
        <v>521.63611000000003</v>
      </c>
      <c r="L23" s="50"/>
    </row>
    <row r="24" spans="1:12">
      <c r="A24" s="214"/>
      <c r="B24" s="212"/>
      <c r="C24" s="43" t="s">
        <v>12</v>
      </c>
      <c r="D24" s="125">
        <v>0</v>
      </c>
      <c r="E24" s="125">
        <v>0</v>
      </c>
      <c r="F24" s="125">
        <v>0</v>
      </c>
      <c r="G24" s="125">
        <v>0</v>
      </c>
      <c r="H24" s="123">
        <v>241.36447000000001</v>
      </c>
      <c r="I24" s="123">
        <v>241.36447000000001</v>
      </c>
      <c r="J24" s="125">
        <v>114.85182</v>
      </c>
      <c r="K24" s="125">
        <v>213.06388999999999</v>
      </c>
      <c r="L24" s="50"/>
    </row>
    <row r="25" spans="1:12">
      <c r="A25" s="214"/>
      <c r="B25" s="212"/>
      <c r="C25" s="43" t="s">
        <v>31</v>
      </c>
      <c r="D25" s="125">
        <v>1350</v>
      </c>
      <c r="E25" s="125">
        <v>1237.3851199999999</v>
      </c>
      <c r="F25" s="125">
        <v>200.16667000000001</v>
      </c>
      <c r="G25" s="125">
        <v>135.41679999999999</v>
      </c>
      <c r="H25" s="123">
        <v>770</v>
      </c>
      <c r="I25" s="123">
        <v>670.42079999999999</v>
      </c>
      <c r="J25" s="125">
        <v>770</v>
      </c>
      <c r="K25" s="125">
        <v>770</v>
      </c>
      <c r="L25" s="50"/>
    </row>
    <row r="26" spans="1:12">
      <c r="A26" s="214"/>
      <c r="B26" s="212"/>
      <c r="C26" s="43" t="s">
        <v>23</v>
      </c>
      <c r="D26" s="125">
        <v>0</v>
      </c>
      <c r="E26" s="125">
        <v>0</v>
      </c>
      <c r="F26" s="125">
        <v>0</v>
      </c>
      <c r="G26" s="125">
        <v>0</v>
      </c>
      <c r="H26" s="123">
        <v>0</v>
      </c>
      <c r="I26" s="123">
        <v>0</v>
      </c>
      <c r="J26" s="125">
        <v>0</v>
      </c>
      <c r="K26" s="125">
        <v>0</v>
      </c>
      <c r="L26" s="50"/>
    </row>
    <row r="27" spans="1:12">
      <c r="A27" s="214"/>
      <c r="B27" s="212"/>
      <c r="C27" s="43" t="s">
        <v>29</v>
      </c>
      <c r="D27" s="125">
        <v>400</v>
      </c>
      <c r="E27" s="125">
        <v>304.57330999999999</v>
      </c>
      <c r="F27" s="125">
        <v>223.72003000000001</v>
      </c>
      <c r="G27" s="125">
        <v>105.47923</v>
      </c>
      <c r="H27" s="123">
        <v>400</v>
      </c>
      <c r="I27" s="123">
        <v>377.60093999999998</v>
      </c>
      <c r="J27" s="125">
        <v>0</v>
      </c>
      <c r="K27" s="125">
        <v>0</v>
      </c>
      <c r="L27" s="50"/>
    </row>
    <row r="28" spans="1:12">
      <c r="A28" s="214"/>
      <c r="B28" s="213"/>
      <c r="C28" s="43" t="s">
        <v>13</v>
      </c>
      <c r="D28" s="125">
        <v>0</v>
      </c>
      <c r="E28" s="125">
        <v>0</v>
      </c>
      <c r="F28" s="125">
        <v>0</v>
      </c>
      <c r="G28" s="125">
        <v>0</v>
      </c>
      <c r="H28" s="123">
        <v>0</v>
      </c>
      <c r="I28" s="123">
        <v>0</v>
      </c>
      <c r="J28" s="125">
        <v>0</v>
      </c>
      <c r="K28" s="125">
        <v>0</v>
      </c>
      <c r="L28" s="50"/>
    </row>
    <row r="29" spans="1:12">
      <c r="A29" s="208" t="s">
        <v>98</v>
      </c>
      <c r="B29" s="211" t="s">
        <v>89</v>
      </c>
      <c r="C29" s="43" t="s">
        <v>10</v>
      </c>
      <c r="D29" s="126">
        <v>20583.69728</v>
      </c>
      <c r="E29" s="126">
        <v>20275.50172</v>
      </c>
      <c r="F29" s="127">
        <f t="shared" ref="F29:K29" si="3">SUM(F31:F35)</f>
        <v>11380.396059999999</v>
      </c>
      <c r="G29" s="126">
        <f t="shared" si="3"/>
        <v>10187.130590000001</v>
      </c>
      <c r="H29" s="119">
        <f t="shared" si="3"/>
        <v>26111.280220000001</v>
      </c>
      <c r="I29" s="119">
        <f t="shared" si="3"/>
        <v>25240.586589999999</v>
      </c>
      <c r="J29" s="126">
        <f t="shared" si="3"/>
        <v>23166.1</v>
      </c>
      <c r="K29" s="126">
        <f t="shared" si="3"/>
        <v>23166.1</v>
      </c>
      <c r="L29" s="50"/>
    </row>
    <row r="30" spans="1:12">
      <c r="A30" s="209"/>
      <c r="B30" s="212"/>
      <c r="C30" s="43" t="s">
        <v>11</v>
      </c>
      <c r="D30" s="125"/>
      <c r="E30" s="125"/>
      <c r="F30" s="128"/>
      <c r="G30" s="125"/>
      <c r="H30" s="123"/>
      <c r="I30" s="123"/>
      <c r="J30" s="120"/>
      <c r="K30" s="120"/>
      <c r="L30" s="50"/>
    </row>
    <row r="31" spans="1:12">
      <c r="A31" s="209"/>
      <c r="B31" s="212"/>
      <c r="C31" s="43" t="s">
        <v>12</v>
      </c>
      <c r="D31" s="121">
        <v>53.365000000000002</v>
      </c>
      <c r="E31" s="121">
        <v>49.683999999999997</v>
      </c>
      <c r="F31" s="128">
        <v>90.3</v>
      </c>
      <c r="G31" s="125">
        <v>80.19</v>
      </c>
      <c r="H31" s="123">
        <v>2462.6372200000001</v>
      </c>
      <c r="I31" s="123">
        <v>1861.2694899999999</v>
      </c>
      <c r="J31" s="122">
        <v>0</v>
      </c>
      <c r="K31" s="122">
        <v>0</v>
      </c>
      <c r="L31" s="50"/>
    </row>
    <row r="32" spans="1:12">
      <c r="A32" s="209"/>
      <c r="B32" s="212"/>
      <c r="C32" s="43" t="s">
        <v>31</v>
      </c>
      <c r="D32" s="125">
        <v>20530.332279999999</v>
      </c>
      <c r="E32" s="125">
        <v>20225.817719999999</v>
      </c>
      <c r="F32" s="128">
        <v>11290.09606</v>
      </c>
      <c r="G32" s="125">
        <v>10106.94059</v>
      </c>
      <c r="H32" s="123">
        <v>23648.643</v>
      </c>
      <c r="I32" s="123">
        <v>23379.3171</v>
      </c>
      <c r="J32" s="122">
        <v>23166.1</v>
      </c>
      <c r="K32" s="122">
        <v>23166.1</v>
      </c>
      <c r="L32" s="50"/>
    </row>
    <row r="33" spans="1:12">
      <c r="A33" s="209"/>
      <c r="B33" s="212"/>
      <c r="C33" s="43" t="s">
        <v>23</v>
      </c>
      <c r="D33" s="73">
        <v>0</v>
      </c>
      <c r="E33" s="73">
        <v>0</v>
      </c>
      <c r="F33" s="73">
        <v>0</v>
      </c>
      <c r="G33" s="73">
        <v>0</v>
      </c>
      <c r="H33" s="114">
        <v>0</v>
      </c>
      <c r="I33" s="114">
        <v>0</v>
      </c>
      <c r="J33" s="73">
        <v>0</v>
      </c>
      <c r="K33" s="73">
        <v>0</v>
      </c>
      <c r="L33" s="50"/>
    </row>
    <row r="34" spans="1:12">
      <c r="A34" s="209"/>
      <c r="B34" s="212"/>
      <c r="C34" s="43" t="s">
        <v>28</v>
      </c>
      <c r="D34" s="73">
        <v>0</v>
      </c>
      <c r="E34" s="73">
        <v>0</v>
      </c>
      <c r="F34" s="73">
        <v>0</v>
      </c>
      <c r="G34" s="73">
        <v>0</v>
      </c>
      <c r="H34" s="114">
        <v>0</v>
      </c>
      <c r="I34" s="114">
        <v>0</v>
      </c>
      <c r="J34" s="73">
        <v>0</v>
      </c>
      <c r="K34" s="73">
        <v>0</v>
      </c>
      <c r="L34" s="50"/>
    </row>
    <row r="35" spans="1:12">
      <c r="A35" s="210"/>
      <c r="B35" s="213"/>
      <c r="C35" s="43" t="s">
        <v>13</v>
      </c>
      <c r="D35" s="51">
        <v>0</v>
      </c>
      <c r="E35" s="51">
        <v>0</v>
      </c>
      <c r="F35" s="51">
        <v>0</v>
      </c>
      <c r="G35" s="51">
        <v>0</v>
      </c>
      <c r="H35" s="114">
        <v>0</v>
      </c>
      <c r="I35" s="114">
        <v>0</v>
      </c>
      <c r="J35" s="51">
        <v>0</v>
      </c>
      <c r="K35" s="51">
        <v>0</v>
      </c>
      <c r="L35" s="50"/>
    </row>
    <row r="36" spans="1:12">
      <c r="A36" s="27"/>
      <c r="B36" s="28"/>
      <c r="C36" s="29"/>
    </row>
    <row r="37" spans="1:12" s="74" customFormat="1" ht="18.75">
      <c r="A37" s="97"/>
      <c r="B37" s="97"/>
      <c r="C37" s="97"/>
      <c r="F37" s="96"/>
      <c r="G37" s="75"/>
      <c r="H37" s="91"/>
      <c r="I37" s="91"/>
      <c r="J37" s="96"/>
    </row>
    <row r="38" spans="1:12" ht="15.75">
      <c r="A38" s="54"/>
      <c r="B38" s="54"/>
      <c r="C38" s="54"/>
      <c r="D38" s="54"/>
      <c r="E38" s="54"/>
      <c r="F38" s="95"/>
      <c r="G38" s="54"/>
      <c r="H38" s="89"/>
      <c r="I38" s="89"/>
      <c r="J38" s="54"/>
    </row>
    <row r="39" spans="1:12" ht="12.75">
      <c r="A39" s="1"/>
      <c r="B39" s="1"/>
      <c r="C39" s="1"/>
    </row>
    <row r="40" spans="1:12" ht="18.75">
      <c r="A40" s="184" t="s">
        <v>132</v>
      </c>
      <c r="B40" s="206"/>
      <c r="E40" s="207"/>
      <c r="F40" s="207"/>
      <c r="J40" s="184" t="s">
        <v>128</v>
      </c>
      <c r="K40" s="206"/>
    </row>
  </sheetData>
  <mergeCells count="21">
    <mergeCell ref="A1:L1"/>
    <mergeCell ref="A2:A4"/>
    <mergeCell ref="B2:B4"/>
    <mergeCell ref="C2:C4"/>
    <mergeCell ref="D2:E3"/>
    <mergeCell ref="F2:I2"/>
    <mergeCell ref="J2:K3"/>
    <mergeCell ref="L2:L4"/>
    <mergeCell ref="F3:G3"/>
    <mergeCell ref="H3:I3"/>
    <mergeCell ref="A13:A20"/>
    <mergeCell ref="A21:A28"/>
    <mergeCell ref="B21:B28"/>
    <mergeCell ref="B13:B20"/>
    <mergeCell ref="A5:A12"/>
    <mergeCell ref="B5:B12"/>
    <mergeCell ref="A40:B40"/>
    <mergeCell ref="E40:F40"/>
    <mergeCell ref="J40:K40"/>
    <mergeCell ref="A29:A35"/>
    <mergeCell ref="B29:B35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10 показатели </vt:lpstr>
      <vt:lpstr>11 средства по кодам</vt:lpstr>
      <vt:lpstr>12 средства бюджет</vt:lpstr>
      <vt:lpstr>'11 средства по кодам'!Область_печати</vt:lpstr>
      <vt:lpstr>'12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ADMIN</cp:lastModifiedBy>
  <cp:lastPrinted>2023-05-19T08:32:47Z</cp:lastPrinted>
  <dcterms:created xsi:type="dcterms:W3CDTF">2007-07-17T01:27:34Z</dcterms:created>
  <dcterms:modified xsi:type="dcterms:W3CDTF">2023-05-19T08:38:14Z</dcterms:modified>
</cp:coreProperties>
</file>