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530" firstSheet="1" activeTab="3"/>
  </bookViews>
  <sheets>
    <sheet name="Целевые 1 полуг" sheetId="19" r:id="rId1"/>
    <sheet name="Целевые год" sheetId="22" r:id="rId2"/>
    <sheet name="ГРБС год" sheetId="23" r:id="rId3"/>
    <sheet name="УБ год" sheetId="24" r:id="rId4"/>
  </sheets>
  <calcPr calcId="125725"/>
</workbook>
</file>

<file path=xl/calcChain.xml><?xml version="1.0" encoding="utf-8"?>
<calcChain xmlns="http://schemas.openxmlformats.org/spreadsheetml/2006/main">
  <c r="K46" i="23"/>
  <c r="L46"/>
  <c r="M46"/>
  <c r="N46"/>
  <c r="O46"/>
  <c r="P46"/>
  <c r="J31" i="24"/>
  <c r="J23"/>
  <c r="J15"/>
  <c r="J10"/>
  <c r="J11"/>
  <c r="J13"/>
  <c r="N28" i="23"/>
  <c r="M28"/>
  <c r="N24"/>
  <c r="N22"/>
  <c r="M18"/>
  <c r="M16" s="1"/>
  <c r="N18"/>
  <c r="L31" i="24"/>
  <c r="K31"/>
  <c r="I31"/>
  <c r="H31"/>
  <c r="G31"/>
  <c r="F31"/>
  <c r="E31"/>
  <c r="L23"/>
  <c r="I23"/>
  <c r="H23"/>
  <c r="G23"/>
  <c r="F23"/>
  <c r="E23"/>
  <c r="L15"/>
  <c r="K15"/>
  <c r="I15"/>
  <c r="H15"/>
  <c r="G15"/>
  <c r="F15"/>
  <c r="E15"/>
  <c r="L13"/>
  <c r="K13"/>
  <c r="I13"/>
  <c r="I7" s="1"/>
  <c r="H13"/>
  <c r="G13"/>
  <c r="G7" s="1"/>
  <c r="F13"/>
  <c r="E13"/>
  <c r="L11"/>
  <c r="K11"/>
  <c r="I11"/>
  <c r="H11"/>
  <c r="G11"/>
  <c r="F11"/>
  <c r="E11"/>
  <c r="E7" s="1"/>
  <c r="L10"/>
  <c r="K10"/>
  <c r="I10"/>
  <c r="H10"/>
  <c r="G10"/>
  <c r="F10"/>
  <c r="F7" s="1"/>
  <c r="E10"/>
  <c r="J46" i="23"/>
  <c r="I46"/>
  <c r="P28"/>
  <c r="P14" s="1"/>
  <c r="O28"/>
  <c r="O14" s="1"/>
  <c r="L28"/>
  <c r="L14" s="1"/>
  <c r="K28"/>
  <c r="K14" s="1"/>
  <c r="J28"/>
  <c r="I28"/>
  <c r="M24"/>
  <c r="L24"/>
  <c r="K24"/>
  <c r="J24"/>
  <c r="I24"/>
  <c r="P22"/>
  <c r="M22"/>
  <c r="L22"/>
  <c r="K22"/>
  <c r="J22"/>
  <c r="I22"/>
  <c r="P18"/>
  <c r="P16" s="1"/>
  <c r="O18"/>
  <c r="O16" s="1"/>
  <c r="L18"/>
  <c r="L16" s="1"/>
  <c r="K18"/>
  <c r="K16" s="1"/>
  <c r="J18"/>
  <c r="J16" s="1"/>
  <c r="I18"/>
  <c r="H7" i="24" l="1"/>
  <c r="K7"/>
  <c r="L7"/>
  <c r="I15" i="23"/>
  <c r="J26"/>
  <c r="I26"/>
  <c r="J14"/>
  <c r="K26"/>
  <c r="J7" i="24"/>
  <c r="M26" i="23"/>
  <c r="K15"/>
  <c r="K12" s="1"/>
  <c r="M14"/>
  <c r="P26"/>
  <c r="O26"/>
  <c r="N26"/>
  <c r="N15"/>
  <c r="N14"/>
  <c r="I16"/>
  <c r="L15"/>
  <c r="L12" s="1"/>
  <c r="P15"/>
  <c r="P12" s="1"/>
  <c r="N16"/>
  <c r="I14"/>
  <c r="O15"/>
  <c r="O12" s="1"/>
  <c r="M15"/>
  <c r="J15"/>
  <c r="L26"/>
  <c r="I12" l="1"/>
  <c r="J12"/>
  <c r="M12"/>
  <c r="N12"/>
</calcChain>
</file>

<file path=xl/sharedStrings.xml><?xml version="1.0" encoding="utf-8"?>
<sst xmlns="http://schemas.openxmlformats.org/spreadsheetml/2006/main" count="525" uniqueCount="173">
  <si>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</si>
  <si>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</si>
  <si>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</si>
  <si>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</si>
  <si>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</si>
  <si>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</si>
  <si>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 - июнь</t>
  </si>
  <si>
    <t>значение на конец года</t>
  </si>
  <si>
    <t>план</t>
  </si>
  <si>
    <t>факт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</si>
  <si>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</si>
  <si>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</si>
  <si>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</si>
  <si>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</si>
  <si>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</si>
  <si>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</si>
  <si>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</si>
  <si>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</si>
  <si>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</si>
  <si>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 xml:space="preserve">плановый период </t>
  </si>
  <si>
    <t xml:space="preserve">план </t>
  </si>
  <si>
    <t xml:space="preserve">         </t>
  </si>
  <si>
    <t>Муниципальная программа Емельяновского района</t>
  </si>
  <si>
    <t>всего расходные обязательства</t>
  </si>
  <si>
    <t>в том числе по ГРБС:</t>
  </si>
  <si>
    <t>Подпрограмма 1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</si>
  <si>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</si>
  <si>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</si>
  <si>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</si>
  <si>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</si>
  <si>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Муниципальная программа Емельяновсого района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</si>
  <si>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</si>
  <si>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</si>
  <si>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</si>
  <si>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</si>
  <si>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</si>
  <si>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</si>
  <si>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</si>
  <si>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</si>
  <si>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тыс.рублей</t>
  </si>
  <si>
    <t>1.</t>
  </si>
  <si>
    <t>1.1.</t>
  </si>
  <si>
    <t>%</t>
  </si>
  <si>
    <t>Показатели:</t>
  </si>
  <si>
    <t>1.1.1.</t>
  </si>
  <si>
    <t>1.2.</t>
  </si>
  <si>
    <t>Подпрограмма 2</t>
  </si>
  <si>
    <t xml:space="preserve">Администрации Емельяновского района </t>
  </si>
  <si>
    <t>009</t>
  </si>
  <si>
    <t>090</t>
  </si>
  <si>
    <t>Муниципальное казенное учреждение «Финансовое управление администрации Емельяновского района Красноярского края»</t>
  </si>
  <si>
    <t>х</t>
  </si>
  <si>
    <t>1.3.</t>
  </si>
  <si>
    <t>1.2.1.</t>
  </si>
  <si>
    <t>единиц</t>
  </si>
  <si>
    <t>Целевой показатель:</t>
  </si>
  <si>
    <t>Цель: Обеспечение долгосрочной сбалансированности и устойчивости бюджетной системы Емельяновского района, повышение качества и прозрачности управления муниципальными финансами</t>
  </si>
  <si>
    <t>Минимальный размер бюджетной обеспеченности поселений Емельяновского района после выравнивания</t>
  </si>
  <si>
    <t>Доля расходов на обслуживание муниципального долга Емельяновского района в объеме расходов районного бюджета, за исключением объема расходов, которые осуществляются за счет субвенций, предоставляемых из краевого бюджета</t>
  </si>
  <si>
    <t>Доля расходов районного бюджета, формируемых в рамках муниципальных программ Емельяновского района</t>
  </si>
  <si>
    <t>—</t>
  </si>
  <si>
    <t>не менее 92</t>
  </si>
  <si>
    <t>Задача 1. Обеспечение равных условий для устойчивого и эффективного исполнения расходных обязательств муниципальных образований района, обеспечение сбалансированности и повышение финансовой самостоятельности бюджетов поселений</t>
  </si>
  <si>
    <t>Подпрограмма 1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района"</t>
  </si>
  <si>
    <t>Подпрограмма2. «Управление муниципальным долгом Емельяновского района»</t>
  </si>
  <si>
    <t>Задача 2. Эффективное управление муниципальным долгом Емельяновского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</si>
  <si>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обеспечение контроля за соблюдением законодательства в финансово-бюджетной сфере, а также повышения эффективности расходов районного бюджета  </t>
  </si>
  <si>
    <t>тыс. рублей</t>
  </si>
  <si>
    <t xml:space="preserve">Минимальный размер бюджетной обеспеченности поселений Емельяновского района после выравнивания 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</si>
  <si>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</si>
  <si>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Отношение муниципального долга Емельяновского района к доходам районного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</si>
  <si>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 xml:space="preserve">Доля расходов на обслуживание муниципального
долга Емельяновского района в объеме расходов
районного бюджета, за исключением объема 
расходов, которые осуществляются за счет 
субвенций, предоставляемых из краевого бюджета и (или) поступлений налоговых доходов по дополнительным нормативам отчислений
</t>
  </si>
  <si>
    <t>Просроченная задолженность по долговым обязательствам Емельяновского района</t>
  </si>
  <si>
    <t>Обеспечение исполнения расходных обязательств района (за исключением безвозмездных поступлений)</t>
  </si>
  <si>
    <t>Количество обслуживаемых  учреждений МКУ «Центр обеспечения»</t>
  </si>
  <si>
    <t>Разработка и размещение на официальном сайте администрации Емельяновского района презентации «Путеводитель по бюджету Емельяновского района»</t>
  </si>
  <si>
    <t>Соотношение количества фактически проведенных контрольных мероприятий к количеству запланированных</t>
  </si>
  <si>
    <t xml:space="preserve">Подпрограмма 3 </t>
  </si>
  <si>
    <t>Управление муниципальными финансами Емельяновского района</t>
  </si>
  <si>
    <t>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</t>
  </si>
  <si>
    <t>Управление муниципальным долгом Емельяновского района</t>
  </si>
  <si>
    <t xml:space="preserve">Обеспечение реализации муниципальной  программы и прочие мероприятия  </t>
  </si>
  <si>
    <t>Подпрограмма  1</t>
  </si>
  <si>
    <t>Подпрограмма  2</t>
  </si>
  <si>
    <t>Подпрограмма  3</t>
  </si>
  <si>
    <t>Подпрограмма 3. «Обеспечение реализации муниципальной  программы и прочие мероприятия»</t>
  </si>
  <si>
    <t>121</t>
  </si>
  <si>
    <t>129</t>
  </si>
  <si>
    <t>244</t>
  </si>
  <si>
    <t>853</t>
  </si>
  <si>
    <t>122</t>
  </si>
  <si>
    <t>0106</t>
  </si>
  <si>
    <t>0530080210</t>
  </si>
  <si>
    <t>0113</t>
  </si>
  <si>
    <t>111</t>
  </si>
  <si>
    <t>119</t>
  </si>
  <si>
    <t>0530080610</t>
  </si>
  <si>
    <t>0530085610</t>
  </si>
  <si>
    <t>540</t>
  </si>
  <si>
    <t>1401</t>
  </si>
  <si>
    <t>0510076010</t>
  </si>
  <si>
    <t>511</t>
  </si>
  <si>
    <t>0510080170</t>
  </si>
  <si>
    <t>1403</t>
  </si>
  <si>
    <t>0510080180</t>
  </si>
  <si>
    <t>0530010470</t>
  </si>
  <si>
    <t xml:space="preserve">Обеспечение деятельности (оказание услуг) подведомственных учреждений </t>
  </si>
  <si>
    <t>Осуществление полномочий по организации бухгалтерского учета ,переданных администрацией Никольского сельсовета</t>
  </si>
  <si>
    <t xml:space="preserve">Руководство и управление в сфере установленных функций органов местного самоуправления </t>
  </si>
  <si>
    <t xml:space="preserve">Расходы на обслуживание муниципального  долга Емельяновского района </t>
  </si>
  <si>
    <t>1301</t>
  </si>
  <si>
    <t>0520082090</t>
  </si>
  <si>
    <t>730</t>
  </si>
  <si>
    <t>831</t>
  </si>
  <si>
    <t>0530086610</t>
  </si>
  <si>
    <t xml:space="preserve">Иные межбюджетные трансферты на обеспечение сбалансированности бюджетов поселений </t>
  </si>
  <si>
    <t>Региональные выплаты и выплаты , 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</si>
  <si>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Осуществление полномочий по организации бухгалтерского учета ,переданных администрацией сельсовета Памяти 13 Борцов</t>
  </si>
  <si>
    <t>2022 год</t>
  </si>
  <si>
    <t>Не менее 95</t>
  </si>
  <si>
    <t>Не менее 94</t>
  </si>
  <si>
    <t>Отношение годовой суммы платежей по погашению и обслуживанию муниципального долга Емельяновского района к годовому  объему налоговых, неналоговых доходов районного бюджета и дотаций  из бюджетов бюджетной системы Российской Федерации</t>
  </si>
  <si>
    <t>1.3.1.</t>
  </si>
  <si>
    <t>Менее 100</t>
  </si>
  <si>
    <t>Не менее 92</t>
  </si>
  <si>
    <t>Предоставление дотаций на выравнивание бюджетной обеспеченности за счет средств краевого бюджета</t>
  </si>
  <si>
    <t>Предоставление дотаций на выравнивание бюджетной обеспеченности поселений за счет средств районного бюджета</t>
  </si>
  <si>
    <t>0530010490</t>
  </si>
  <si>
    <t>Осуществление полномочий по организации бухгалтерского учета, переданных администрацией Зеледеевского сельсовета</t>
  </si>
  <si>
    <t>0530082320</t>
  </si>
  <si>
    <t>05300S7450</t>
  </si>
  <si>
    <t>&lt;=0,025</t>
  </si>
  <si>
    <t>&lt;= 15,86</t>
  </si>
  <si>
    <t>Год, предшествующий отчетному году 2020 год</t>
  </si>
  <si>
    <t>2023 год</t>
  </si>
  <si>
    <t>247</t>
  </si>
  <si>
    <t xml:space="preserve">Показатель расчитывается по итогам года </t>
  </si>
  <si>
    <t>&lt;=0,013</t>
  </si>
  <si>
    <t>&lt;=5,31</t>
  </si>
  <si>
    <t>И.о.заместителя Главы района по финансовым и экономическим вопросам - руководителя МКУ "Финансовое управление"</t>
  </si>
  <si>
    <t>Л.И.Серегодская</t>
  </si>
  <si>
    <t>(8391)2263236</t>
  </si>
  <si>
    <t>Отчетный год реализации муниципальной программы Емельяновского района 2021 год</t>
  </si>
  <si>
    <t>&lt;=0,009</t>
  </si>
  <si>
    <t>&lt;=10,51</t>
  </si>
  <si>
    <r>
      <t xml:space="preserve">
Информация
о целевых показателях муниципальной  программы Емельяновского района
 и показателях результативности подпрограмм  и отдельных  мероприятий 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1 полугодие  2021 год</t>
    </r>
    <r>
      <rPr>
        <sz val="12"/>
        <color theme="1"/>
        <rFont val="Times New Roman"/>
        <family val="1"/>
        <charset val="204"/>
      </rPr>
      <t xml:space="preserve">
</t>
    </r>
  </si>
  <si>
    <t>0530082710</t>
  </si>
  <si>
    <t>Осуществление переданных поселениями полномочий по исполнению бюджета</t>
  </si>
  <si>
    <t>Год, предшествующий отчетному году 2021 год</t>
  </si>
  <si>
    <t>Отчетный год реализации муниципальной программы Емельяновского района 2022 год</t>
  </si>
  <si>
    <t>2024 год</t>
  </si>
  <si>
    <t>Заместитель Главы района по финансовым и экономическим вопросам - руководитель  МКУ "Финансовое управление"</t>
  </si>
  <si>
    <t>И.Е.Белунова</t>
  </si>
  <si>
    <t>Серегодская Людмила Ивановна</t>
  </si>
  <si>
    <t>Год, предшествующий отчетному году реализации программы 2021 год</t>
  </si>
  <si>
    <t>январь-июнь 2022 года</t>
  </si>
  <si>
    <t>значение на конец года 2022</t>
  </si>
  <si>
    <t>Год предшествующий отчетному году 2021 год</t>
  </si>
  <si>
    <t>Отчетный год реализации муниципальной  программы Емельяновского района 2022 год</t>
  </si>
  <si>
    <t>0530010390</t>
  </si>
  <si>
    <t xml:space="preserve">Повышение размеров оплаты труда отдельным категориям работников бюджетной сферы </t>
  </si>
  <si>
    <t xml:space="preserve">Средства на повышение размеров оплаты труда отдельным категориям работников бюджетной сферы с 1июля 2022 года на 8,6 процента </t>
  </si>
  <si>
    <t>870</t>
  </si>
  <si>
    <t xml:space="preserve">Нераспределенный остаток средств, полученных за содействие развитию налогового потенциала </t>
  </si>
  <si>
    <t>&lt;=2,32</t>
  </si>
  <si>
    <t>&lt;=4,09</t>
  </si>
  <si>
    <t>С 22.06.2022 года   в соответствии с постановлением администрации Емельяновского района от 17.06.2022 №1136, до 01.01.2023 года  отменены  проверки в рамках внутреннего  муниципального фнансового контроля</t>
  </si>
  <si>
    <r>
      <t xml:space="preserve">
Информация
о целевых показателях муниципальной  программы Емельяновского района
 и показателях результативности подпрограмм  и отдельных  мероприятий 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2022 год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</si>
  <si>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Информация
об использовании бюджетных ассигнований районного бюджета
и иных средств на реализацию программы с указанием плановых
и фактических значений </t>
    </r>
    <r>
      <rPr>
        <b/>
        <sz val="11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 2022  год</t>
    </r>
    <r>
      <rPr>
        <sz val="11"/>
        <color theme="1"/>
        <rFont val="Times New Roman"/>
        <family val="1"/>
        <charset val="204"/>
      </rPr>
      <t xml:space="preserve">
</t>
    </r>
  </si>
  <si>
    <t>&lt;=5,7</t>
  </si>
  <si>
    <r>
  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13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 2022 год</t>
    </r>
  </si>
  <si>
    <t xml:space="preserve">Финансовое обеспечение (возмещение) расходных обязательств муниципальных образований, связанных с увеличением с 1 июня 2022 года региональных выплат </t>
  </si>
  <si>
    <t>0530010340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</si>
</sst>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"/>
    <numFmt numFmtId="166" formatCode="0.00000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Arial Cyr"/>
      <charset val="204"/>
    </font>
    <font>
      <sz val="10"/>
      <name val="Arial Cy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06">
    <xf numFmtId="0" fontId="0" fillId="0" borderId="0" xfId="0"/>
    <xf numFmtId="0" fontId="5" fillId="0" borderId="0" xfId="0" applyFont="1"/>
    <xf numFmtId="0" fontId="0" fillId="0" borderId="0" xfId="0" applyFont="1"/>
    <xf numFmtId="0" fontId="5" fillId="2" borderId="0" xfId="0" applyFont="1" applyFill="1"/>
    <xf numFmtId="0" fontId="1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" fontId="5" fillId="0" borderId="0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8" fillId="2" borderId="0" xfId="0" applyFont="1" applyFill="1"/>
    <xf numFmtId="0" fontId="0" fillId="0" borderId="0" xfId="0" applyFont="1" applyFill="1"/>
    <xf numFmtId="1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1" fillId="0" borderId="1" xfId="0" applyFont="1" applyFill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 vertical="top" wrapText="1"/>
    </xf>
    <xf numFmtId="164" fontId="5" fillId="0" borderId="0" xfId="0" applyNumberFormat="1" applyFont="1"/>
    <xf numFmtId="0" fontId="1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justify"/>
    </xf>
    <xf numFmtId="0" fontId="5" fillId="0" borderId="1" xfId="0" applyFont="1" applyFill="1" applyBorder="1" applyAlignment="1">
      <alignment vertical="top"/>
    </xf>
    <xf numFmtId="164" fontId="5" fillId="2" borderId="0" xfId="0" applyNumberFormat="1" applyFont="1" applyFill="1"/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right" vertical="top" wrapText="1"/>
    </xf>
    <xf numFmtId="0" fontId="14" fillId="2" borderId="1" xfId="0" applyFont="1" applyFill="1" applyBorder="1" applyAlignment="1">
      <alignment horizontal="right" vertical="top" wrapText="1"/>
    </xf>
    <xf numFmtId="166" fontId="14" fillId="2" borderId="1" xfId="0" applyNumberFormat="1" applyFont="1" applyFill="1" applyBorder="1" applyAlignment="1">
      <alignment horizontal="right" vertical="top"/>
    </xf>
    <xf numFmtId="49" fontId="14" fillId="2" borderId="1" xfId="0" applyNumberFormat="1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165" fontId="15" fillId="0" borderId="11" xfId="0" applyNumberFormat="1" applyFont="1" applyBorder="1" applyAlignment="1" applyProtection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right" vertical="top" wrapText="1"/>
    </xf>
    <xf numFmtId="166" fontId="14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right" vertical="top"/>
    </xf>
    <xf numFmtId="164" fontId="14" fillId="2" borderId="1" xfId="0" applyNumberFormat="1" applyFont="1" applyFill="1" applyBorder="1" applyAlignment="1">
      <alignment horizontal="right" vertical="top" wrapText="1"/>
    </xf>
    <xf numFmtId="166" fontId="14" fillId="2" borderId="1" xfId="0" applyNumberFormat="1" applyFont="1" applyFill="1" applyBorder="1"/>
    <xf numFmtId="0" fontId="14" fillId="2" borderId="1" xfId="0" applyFont="1" applyFill="1" applyBorder="1" applyAlignment="1">
      <alignment horizontal="right" vertical="top"/>
    </xf>
    <xf numFmtId="0" fontId="13" fillId="0" borderId="9" xfId="0" applyFont="1" applyBorder="1" applyAlignment="1">
      <alignment horizontal="justify"/>
    </xf>
    <xf numFmtId="165" fontId="16" fillId="0" borderId="1" xfId="0" applyNumberFormat="1" applyFont="1" applyBorder="1" applyAlignment="1" applyProtection="1">
      <alignment horizontal="left" vertical="center" wrapText="1"/>
    </xf>
    <xf numFmtId="0" fontId="14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166" fontId="14" fillId="0" borderId="1" xfId="0" applyNumberFormat="1" applyFont="1" applyFill="1" applyBorder="1" applyAlignment="1">
      <alignment vertical="top" wrapText="1"/>
    </xf>
    <xf numFmtId="166" fontId="17" fillId="0" borderId="1" xfId="0" applyNumberFormat="1" applyFont="1" applyFill="1" applyBorder="1"/>
    <xf numFmtId="164" fontId="17" fillId="0" borderId="1" xfId="0" applyNumberFormat="1" applyFont="1" applyFill="1" applyBorder="1"/>
    <xf numFmtId="166" fontId="13" fillId="0" borderId="1" xfId="0" applyNumberFormat="1" applyFont="1" applyFill="1" applyBorder="1"/>
    <xf numFmtId="164" fontId="14" fillId="0" borderId="1" xfId="0" applyNumberFormat="1" applyFont="1" applyBorder="1" applyAlignment="1">
      <alignment vertical="top" wrapText="1"/>
    </xf>
    <xf numFmtId="166" fontId="13" fillId="0" borderId="0" xfId="0" applyNumberFormat="1" applyFont="1" applyFill="1"/>
    <xf numFmtId="164" fontId="14" fillId="0" borderId="1" xfId="0" applyNumberFormat="1" applyFont="1" applyFill="1" applyBorder="1" applyAlignment="1">
      <alignment vertical="top" wrapText="1"/>
    </xf>
    <xf numFmtId="166" fontId="13" fillId="0" borderId="1" xfId="0" applyNumberFormat="1" applyFont="1" applyBorder="1"/>
    <xf numFmtId="0" fontId="1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justify"/>
    </xf>
    <xf numFmtId="0" fontId="2" fillId="2" borderId="0" xfId="0" applyFont="1" applyFill="1" applyAlignment="1">
      <alignment horizontal="justify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justify" vertical="top" wrapText="1"/>
    </xf>
    <xf numFmtId="0" fontId="14" fillId="2" borderId="4" xfId="0" applyFont="1" applyFill="1" applyBorder="1" applyAlignment="1">
      <alignment horizontal="justify" vertical="top" wrapText="1"/>
    </xf>
    <xf numFmtId="0" fontId="14" fillId="2" borderId="5" xfId="0" applyFont="1" applyFill="1" applyBorder="1" applyAlignment="1">
      <alignment horizontal="justify" vertical="top" wrapText="1"/>
    </xf>
    <xf numFmtId="0" fontId="14" fillId="2" borderId="6" xfId="0" applyFont="1" applyFill="1" applyBorder="1" applyAlignment="1">
      <alignment horizontal="justify" vertical="top" wrapText="1"/>
    </xf>
    <xf numFmtId="0" fontId="14" fillId="2" borderId="7" xfId="0" applyFont="1" applyFill="1" applyBorder="1" applyAlignment="1">
      <alignment horizontal="justify" vertical="top" wrapText="1"/>
    </xf>
    <xf numFmtId="0" fontId="14" fillId="2" borderId="2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2" fontId="14" fillId="2" borderId="8" xfId="0" applyNumberFormat="1" applyFont="1" applyFill="1" applyBorder="1" applyAlignment="1">
      <alignment horizontal="justify" vertical="top" wrapText="1"/>
    </xf>
    <xf numFmtId="2" fontId="14" fillId="2" borderId="10" xfId="0" applyNumberFormat="1" applyFont="1" applyFill="1" applyBorder="1" applyAlignment="1">
      <alignment horizontal="justify" vertical="top" wrapText="1"/>
    </xf>
    <xf numFmtId="2" fontId="13" fillId="0" borderId="10" xfId="0" applyNumberFormat="1" applyFont="1" applyBorder="1" applyAlignment="1">
      <alignment horizontal="justify" vertical="top" wrapText="1"/>
    </xf>
    <xf numFmtId="2" fontId="13" fillId="0" borderId="9" xfId="0" applyNumberFormat="1" applyFont="1" applyBorder="1" applyAlignment="1">
      <alignment horizontal="justify" vertical="top" wrapText="1"/>
    </xf>
    <xf numFmtId="0" fontId="14" fillId="2" borderId="8" xfId="0" applyFont="1" applyFill="1" applyBorder="1" applyAlignment="1">
      <alignment horizontal="justify" vertical="top" wrapText="1"/>
    </xf>
    <xf numFmtId="0" fontId="14" fillId="2" borderId="10" xfId="0" applyFont="1" applyFill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3" fillId="0" borderId="10" xfId="0" applyFont="1" applyBorder="1" applyAlignment="1">
      <alignment horizontal="justify"/>
    </xf>
    <xf numFmtId="0" fontId="13" fillId="0" borderId="9" xfId="0" applyFont="1" applyBorder="1" applyAlignment="1">
      <alignment horizontal="justify"/>
    </xf>
    <xf numFmtId="0" fontId="14" fillId="2" borderId="1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justify"/>
    </xf>
    <xf numFmtId="49" fontId="15" fillId="0" borderId="1" xfId="0" applyNumberFormat="1" applyFont="1" applyFill="1" applyBorder="1" applyAlignment="1" applyProtection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165" fontId="15" fillId="0" borderId="1" xfId="0" applyNumberFormat="1" applyFont="1" applyBorder="1" applyAlignment="1" applyProtection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opLeftCell="A32" workbookViewId="0">
      <selection activeCell="M31" sqref="M31"/>
    </sheetView>
  </sheetViews>
  <sheetFormatPr defaultColWidth="9.140625" defaultRowHeight="15"/>
  <cols>
    <col min="1" max="1" width="4.7109375" style="11" customWidth="1"/>
    <col min="2" max="2" width="28.28515625" style="11" customWidth="1"/>
    <col min="3" max="3" width="11" style="11" customWidth="1"/>
    <col min="4" max="4" width="9.140625" style="11"/>
    <col min="5" max="5" width="11.140625" style="11" customWidth="1"/>
    <col min="6" max="8" width="9.140625" style="11"/>
    <col min="9" max="9" width="12.5703125" style="11" customWidth="1"/>
    <col min="10" max="10" width="12.85546875" style="11" customWidth="1"/>
    <col min="11" max="12" width="9.140625" style="11"/>
    <col min="13" max="13" width="36.28515625" style="11" customWidth="1"/>
    <col min="14" max="16384" width="9.140625" style="11"/>
  </cols>
  <sheetData>
    <row r="1" spans="1:13" ht="15" customHeight="1">
      <c r="A1" s="70" t="s">
        <v>145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48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44.25" customHeight="1">
      <c r="A5" s="71" t="s">
        <v>0</v>
      </c>
      <c r="B5" s="71" t="s">
        <v>1</v>
      </c>
      <c r="C5" s="71" t="s">
        <v>2</v>
      </c>
      <c r="D5" s="71" t="s">
        <v>3</v>
      </c>
      <c r="E5" s="71" t="s">
        <v>133</v>
      </c>
      <c r="F5" s="71"/>
      <c r="G5" s="71" t="s">
        <v>142</v>
      </c>
      <c r="H5" s="71"/>
      <c r="I5" s="71"/>
      <c r="J5" s="71"/>
      <c r="K5" s="71" t="s">
        <v>4</v>
      </c>
      <c r="L5" s="71"/>
      <c r="M5" s="71" t="s">
        <v>5</v>
      </c>
    </row>
    <row r="6" spans="1:13" ht="50.25" customHeight="1">
      <c r="A6" s="71"/>
      <c r="B6" s="71"/>
      <c r="C6" s="71"/>
      <c r="D6" s="71"/>
      <c r="E6" s="71"/>
      <c r="F6" s="71"/>
      <c r="G6" s="71" t="s">
        <v>6</v>
      </c>
      <c r="H6" s="71"/>
      <c r="I6" s="71" t="s">
        <v>7</v>
      </c>
      <c r="J6" s="71"/>
      <c r="K6" s="71" t="s">
        <v>118</v>
      </c>
      <c r="L6" s="71" t="s">
        <v>134</v>
      </c>
      <c r="M6" s="71"/>
    </row>
    <row r="7" spans="1:13" ht="24" customHeight="1">
      <c r="A7" s="71"/>
      <c r="B7" s="71"/>
      <c r="C7" s="71"/>
      <c r="D7" s="71"/>
      <c r="E7" s="26" t="s">
        <v>8</v>
      </c>
      <c r="F7" s="26" t="s">
        <v>9</v>
      </c>
      <c r="G7" s="26" t="s">
        <v>8</v>
      </c>
      <c r="H7" s="26" t="s">
        <v>9</v>
      </c>
      <c r="I7" s="26" t="s">
        <v>8</v>
      </c>
      <c r="J7" s="26" t="s">
        <v>9</v>
      </c>
      <c r="K7" s="71"/>
      <c r="L7" s="71"/>
      <c r="M7" s="71"/>
    </row>
    <row r="8" spans="1:13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</row>
    <row r="9" spans="1:13" ht="30" customHeight="1">
      <c r="A9" s="4" t="s">
        <v>40</v>
      </c>
      <c r="B9" s="68" t="s">
        <v>56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5" customHeight="1">
      <c r="A10" s="4"/>
      <c r="B10" s="4" t="s">
        <v>55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64.5" customHeight="1">
      <c r="A11" s="4">
        <v>1</v>
      </c>
      <c r="B11" s="4" t="s">
        <v>57</v>
      </c>
      <c r="C11" s="4" t="s">
        <v>39</v>
      </c>
      <c r="D11" s="4"/>
      <c r="E11" s="4">
        <v>4.4000000000000004</v>
      </c>
      <c r="F11" s="4">
        <v>4.3</v>
      </c>
      <c r="G11" s="16" t="s">
        <v>60</v>
      </c>
      <c r="H11" s="16" t="s">
        <v>60</v>
      </c>
      <c r="I11" s="4">
        <v>4.3</v>
      </c>
      <c r="J11" s="22"/>
      <c r="K11" s="4">
        <v>1.8</v>
      </c>
      <c r="L11" s="4">
        <v>1.8</v>
      </c>
      <c r="M11" s="20" t="s">
        <v>136</v>
      </c>
    </row>
    <row r="12" spans="1:13" ht="171.75" customHeight="1">
      <c r="A12" s="4">
        <v>2</v>
      </c>
      <c r="B12" s="4" t="s">
        <v>58</v>
      </c>
      <c r="C12" s="13" t="s">
        <v>42</v>
      </c>
      <c r="D12" s="4"/>
      <c r="E12" s="4" t="s">
        <v>131</v>
      </c>
      <c r="F12" s="4">
        <v>2.9000000000000001E-2</v>
      </c>
      <c r="G12" s="16"/>
      <c r="H12" s="16"/>
      <c r="I12" s="23"/>
      <c r="J12" s="7"/>
      <c r="K12" s="7" t="s">
        <v>137</v>
      </c>
      <c r="L12" s="4"/>
      <c r="M12" s="20" t="s">
        <v>136</v>
      </c>
    </row>
    <row r="13" spans="1:13" ht="85.5" customHeight="1">
      <c r="A13" s="4">
        <v>3</v>
      </c>
      <c r="B13" s="4" t="s">
        <v>59</v>
      </c>
      <c r="C13" s="4" t="s">
        <v>42</v>
      </c>
      <c r="D13" s="4"/>
      <c r="E13" s="4" t="s">
        <v>119</v>
      </c>
      <c r="F13" s="4">
        <v>93.6</v>
      </c>
      <c r="G13" s="4" t="s">
        <v>119</v>
      </c>
      <c r="H13" s="4">
        <v>96.7</v>
      </c>
      <c r="I13" s="4" t="s">
        <v>119</v>
      </c>
      <c r="J13" s="4"/>
      <c r="K13" s="4" t="s">
        <v>119</v>
      </c>
      <c r="L13" s="4" t="s">
        <v>120</v>
      </c>
      <c r="M13" s="4"/>
    </row>
    <row r="14" spans="1:13" ht="30.75" customHeight="1">
      <c r="A14" s="4" t="s">
        <v>41</v>
      </c>
      <c r="B14" s="68" t="s">
        <v>62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ht="38.25" customHeight="1">
      <c r="A15" s="4" t="s">
        <v>44</v>
      </c>
      <c r="B15" s="68" t="s">
        <v>63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ht="15" customHeight="1">
      <c r="A16" s="4"/>
      <c r="B16" s="4" t="s">
        <v>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67.5" customHeight="1">
      <c r="A17" s="4"/>
      <c r="B17" s="4" t="s">
        <v>68</v>
      </c>
      <c r="C17" s="4" t="s">
        <v>67</v>
      </c>
      <c r="D17" s="4">
        <v>0.1</v>
      </c>
      <c r="E17" s="4">
        <v>4.0999999999999996</v>
      </c>
      <c r="F17" s="4">
        <v>4.4000000000000004</v>
      </c>
      <c r="G17" s="16" t="s">
        <v>60</v>
      </c>
      <c r="H17" s="16" t="s">
        <v>60</v>
      </c>
      <c r="I17" s="4">
        <v>4.3</v>
      </c>
      <c r="J17" s="22">
        <v>4</v>
      </c>
      <c r="K17" s="4">
        <v>1.8</v>
      </c>
      <c r="L17" s="4">
        <v>1.8</v>
      </c>
      <c r="M17" s="20"/>
    </row>
    <row r="18" spans="1:13" ht="143.25" customHeight="1">
      <c r="A18" s="4"/>
      <c r="B18" s="4" t="s">
        <v>69</v>
      </c>
      <c r="C18" s="4" t="s">
        <v>67</v>
      </c>
      <c r="D18" s="4">
        <v>0.2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/>
    </row>
    <row r="19" spans="1:13" ht="15" customHeight="1">
      <c r="A19" s="4" t="s">
        <v>45</v>
      </c>
      <c r="B19" s="68" t="s">
        <v>65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9.5" customHeight="1">
      <c r="A20" s="4" t="s">
        <v>53</v>
      </c>
      <c r="B20" s="68" t="s">
        <v>64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15" customHeight="1">
      <c r="A21" s="4"/>
      <c r="B21" s="24" t="s">
        <v>43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92.75" customHeight="1">
      <c r="A22" s="4"/>
      <c r="B22" s="4" t="s">
        <v>70</v>
      </c>
      <c r="C22" s="4" t="s">
        <v>42</v>
      </c>
      <c r="D22" s="7">
        <v>0.05</v>
      </c>
      <c r="E22" s="4" t="s">
        <v>123</v>
      </c>
      <c r="F22" s="7">
        <v>22.58</v>
      </c>
      <c r="G22" s="4" t="s">
        <v>123</v>
      </c>
      <c r="H22" s="7">
        <v>11.98</v>
      </c>
      <c r="I22" s="4" t="s">
        <v>123</v>
      </c>
      <c r="J22" s="7"/>
      <c r="K22" s="4" t="s">
        <v>123</v>
      </c>
      <c r="L22" s="4" t="s">
        <v>123</v>
      </c>
      <c r="M22" s="24"/>
    </row>
    <row r="23" spans="1:13" ht="192.75" customHeight="1">
      <c r="A23" s="17"/>
      <c r="B23" s="4" t="s">
        <v>121</v>
      </c>
      <c r="C23" s="4"/>
      <c r="D23" s="7">
        <v>0.05</v>
      </c>
      <c r="E23" s="7" t="s">
        <v>132</v>
      </c>
      <c r="F23" s="7">
        <v>16.27</v>
      </c>
      <c r="G23" s="7"/>
      <c r="H23" s="7"/>
      <c r="I23" s="27" t="s">
        <v>144</v>
      </c>
      <c r="J23" s="7"/>
      <c r="K23" s="7" t="s">
        <v>138</v>
      </c>
      <c r="L23" s="7"/>
      <c r="M23" s="20" t="s">
        <v>136</v>
      </c>
    </row>
    <row r="24" spans="1:13" ht="251.25" customHeight="1">
      <c r="A24" s="17"/>
      <c r="B24" s="4" t="s">
        <v>71</v>
      </c>
      <c r="C24" s="4" t="s">
        <v>42</v>
      </c>
      <c r="D24" s="7">
        <v>0.05</v>
      </c>
      <c r="E24" s="7" t="s">
        <v>131</v>
      </c>
      <c r="F24" s="7">
        <v>2.9000000000000001E-2</v>
      </c>
      <c r="G24" s="16"/>
      <c r="H24" s="16"/>
      <c r="I24" s="27" t="s">
        <v>143</v>
      </c>
      <c r="J24" s="7"/>
      <c r="K24" s="7" t="s">
        <v>137</v>
      </c>
      <c r="L24" s="7"/>
      <c r="M24" s="20" t="s">
        <v>136</v>
      </c>
    </row>
    <row r="25" spans="1:13" ht="69" customHeight="1">
      <c r="A25" s="4"/>
      <c r="B25" s="4" t="s">
        <v>72</v>
      </c>
      <c r="C25" s="4" t="s">
        <v>67</v>
      </c>
      <c r="D25" s="7">
        <v>0.1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4"/>
    </row>
    <row r="26" spans="1:13" ht="39.75" customHeight="1">
      <c r="A26" s="4" t="s">
        <v>52</v>
      </c>
      <c r="B26" s="68" t="s">
        <v>66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ht="18.75" customHeight="1">
      <c r="A27" s="18" t="s">
        <v>122</v>
      </c>
      <c r="B27" s="68" t="s">
        <v>85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15" customHeight="1">
      <c r="A28" s="18"/>
      <c r="B28" s="24" t="s">
        <v>43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84" customHeight="1">
      <c r="A29" s="4"/>
      <c r="B29" s="4" t="s">
        <v>59</v>
      </c>
      <c r="C29" s="4" t="s">
        <v>42</v>
      </c>
      <c r="D29" s="4">
        <v>0.1</v>
      </c>
      <c r="E29" s="4" t="s">
        <v>119</v>
      </c>
      <c r="F29" s="4">
        <v>93.6</v>
      </c>
      <c r="G29" s="4" t="s">
        <v>119</v>
      </c>
      <c r="H29" s="4">
        <v>96.7</v>
      </c>
      <c r="I29" s="4" t="s">
        <v>119</v>
      </c>
      <c r="J29" s="4"/>
      <c r="K29" s="4" t="s">
        <v>119</v>
      </c>
      <c r="L29" s="4" t="s">
        <v>120</v>
      </c>
      <c r="M29" s="4"/>
    </row>
    <row r="30" spans="1:13" ht="88.5" customHeight="1">
      <c r="A30" s="4"/>
      <c r="B30" s="4" t="s">
        <v>73</v>
      </c>
      <c r="C30" s="4" t="s">
        <v>42</v>
      </c>
      <c r="D30" s="4">
        <v>0.1</v>
      </c>
      <c r="E30" s="4" t="s">
        <v>61</v>
      </c>
      <c r="F30" s="4">
        <v>89.4</v>
      </c>
      <c r="G30" s="4" t="s">
        <v>61</v>
      </c>
      <c r="H30" s="4">
        <v>89.55</v>
      </c>
      <c r="I30" s="4" t="s">
        <v>61</v>
      </c>
      <c r="J30" s="4"/>
      <c r="K30" s="4" t="s">
        <v>61</v>
      </c>
      <c r="L30" s="4" t="s">
        <v>124</v>
      </c>
      <c r="M30" s="4"/>
    </row>
    <row r="31" spans="1:13" ht="47.25" customHeight="1">
      <c r="A31" s="4"/>
      <c r="B31" s="4" t="s">
        <v>74</v>
      </c>
      <c r="C31" s="13" t="s">
        <v>54</v>
      </c>
      <c r="D31" s="4">
        <v>0.1</v>
      </c>
      <c r="E31" s="4">
        <v>22</v>
      </c>
      <c r="F31" s="4">
        <v>22</v>
      </c>
      <c r="G31" s="4">
        <v>21</v>
      </c>
      <c r="H31" s="21">
        <v>22</v>
      </c>
      <c r="I31" s="4">
        <v>22</v>
      </c>
      <c r="J31" s="4"/>
      <c r="K31" s="4">
        <v>17</v>
      </c>
      <c r="L31" s="4">
        <v>17</v>
      </c>
      <c r="M31" s="4"/>
    </row>
    <row r="32" spans="1:13" ht="111" customHeight="1">
      <c r="A32" s="4"/>
      <c r="B32" s="4" t="s">
        <v>75</v>
      </c>
      <c r="C32" s="13" t="s">
        <v>54</v>
      </c>
      <c r="D32" s="4">
        <v>0.1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/>
      <c r="K32" s="4">
        <v>1</v>
      </c>
      <c r="L32" s="4">
        <v>1</v>
      </c>
      <c r="M32" s="4"/>
    </row>
    <row r="33" spans="1:13" ht="83.25" customHeight="1">
      <c r="A33" s="19"/>
      <c r="B33" s="4" t="s">
        <v>76</v>
      </c>
      <c r="C33" s="14" t="s">
        <v>42</v>
      </c>
      <c r="D33" s="13">
        <v>0.05</v>
      </c>
      <c r="E33" s="13">
        <v>100</v>
      </c>
      <c r="F33" s="13">
        <v>100</v>
      </c>
      <c r="G33" s="13">
        <v>100</v>
      </c>
      <c r="H33" s="13">
        <v>100</v>
      </c>
      <c r="I33" s="13">
        <v>100</v>
      </c>
      <c r="J33" s="13"/>
      <c r="K33" s="13">
        <v>100</v>
      </c>
      <c r="L33" s="13">
        <v>100</v>
      </c>
      <c r="M33" s="4"/>
    </row>
    <row r="35" spans="1:13" ht="51" customHeight="1">
      <c r="A35" s="73" t="s">
        <v>139</v>
      </c>
      <c r="B35" s="73"/>
      <c r="C35" s="73"/>
      <c r="D35" s="73"/>
      <c r="E35" s="73"/>
      <c r="F35" s="73"/>
      <c r="G35" s="8"/>
      <c r="H35" s="8"/>
      <c r="I35" s="8" t="s">
        <v>140</v>
      </c>
      <c r="J35" s="8"/>
      <c r="K35" s="1"/>
    </row>
    <row r="36" spans="1:13" ht="8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1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1"/>
    </row>
    <row r="38" spans="1:13">
      <c r="A38" s="3" t="s">
        <v>141</v>
      </c>
      <c r="B38" s="3"/>
      <c r="C38" s="3"/>
      <c r="D38" s="3"/>
      <c r="E38" s="3"/>
      <c r="F38" s="3"/>
      <c r="G38" s="3"/>
      <c r="H38" s="3"/>
      <c r="I38" s="3"/>
      <c r="J38" s="3"/>
      <c r="K38" s="1"/>
    </row>
  </sheetData>
  <mergeCells count="21">
    <mergeCell ref="B19:M19"/>
    <mergeCell ref="B20:M20"/>
    <mergeCell ref="B26:M26"/>
    <mergeCell ref="B27:M27"/>
    <mergeCell ref="A35:F35"/>
    <mergeCell ref="B15:M15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  <mergeCell ref="I6:J6"/>
    <mergeCell ref="K6:K7"/>
    <mergeCell ref="L6:L7"/>
    <mergeCell ref="B9:M9"/>
    <mergeCell ref="B14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opLeftCell="B4" workbookViewId="0">
      <selection activeCell="M12" sqref="M12"/>
    </sheetView>
  </sheetViews>
  <sheetFormatPr defaultColWidth="9.140625" defaultRowHeight="15"/>
  <cols>
    <col min="1" max="1" width="4.7109375" style="11" customWidth="1"/>
    <col min="2" max="2" width="28.28515625" style="11" customWidth="1"/>
    <col min="3" max="3" width="11" style="11" customWidth="1"/>
    <col min="4" max="4" width="9.140625" style="11"/>
    <col min="5" max="5" width="11.140625" style="11" customWidth="1"/>
    <col min="6" max="8" width="9.140625" style="11"/>
    <col min="9" max="9" width="12.5703125" style="11" customWidth="1"/>
    <col min="10" max="10" width="12.85546875" style="11" customWidth="1"/>
    <col min="11" max="12" width="9.140625" style="11"/>
    <col min="13" max="13" width="36.28515625" style="11" customWidth="1"/>
    <col min="14" max="16384" width="9.140625" style="11"/>
  </cols>
  <sheetData>
    <row r="1" spans="1:13" ht="15" customHeight="1">
      <c r="A1" s="70" t="s">
        <v>167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36.7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44.25" customHeight="1">
      <c r="A5" s="71" t="s">
        <v>0</v>
      </c>
      <c r="B5" s="71" t="s">
        <v>1</v>
      </c>
      <c r="C5" s="71" t="s">
        <v>2</v>
      </c>
      <c r="D5" s="71" t="s">
        <v>3</v>
      </c>
      <c r="E5" s="71" t="s">
        <v>148</v>
      </c>
      <c r="F5" s="71"/>
      <c r="G5" s="71" t="s">
        <v>149</v>
      </c>
      <c r="H5" s="71"/>
      <c r="I5" s="71"/>
      <c r="J5" s="71"/>
      <c r="K5" s="71" t="s">
        <v>4</v>
      </c>
      <c r="L5" s="71"/>
      <c r="M5" s="71" t="s">
        <v>5</v>
      </c>
    </row>
    <row r="6" spans="1:13" ht="50.25" customHeight="1">
      <c r="A6" s="71"/>
      <c r="B6" s="71"/>
      <c r="C6" s="71"/>
      <c r="D6" s="71"/>
      <c r="E6" s="71"/>
      <c r="F6" s="71"/>
      <c r="G6" s="71" t="s">
        <v>6</v>
      </c>
      <c r="H6" s="71"/>
      <c r="I6" s="71" t="s">
        <v>7</v>
      </c>
      <c r="J6" s="71"/>
      <c r="K6" s="71" t="s">
        <v>134</v>
      </c>
      <c r="L6" s="71" t="s">
        <v>150</v>
      </c>
      <c r="M6" s="71"/>
    </row>
    <row r="7" spans="1:13" ht="24" customHeight="1">
      <c r="A7" s="71"/>
      <c r="B7" s="71"/>
      <c r="C7" s="71"/>
      <c r="D7" s="71"/>
      <c r="E7" s="31" t="s">
        <v>8</v>
      </c>
      <c r="F7" s="31" t="s">
        <v>9</v>
      </c>
      <c r="G7" s="31" t="s">
        <v>8</v>
      </c>
      <c r="H7" s="31" t="s">
        <v>9</v>
      </c>
      <c r="I7" s="31" t="s">
        <v>8</v>
      </c>
      <c r="J7" s="31" t="s">
        <v>9</v>
      </c>
      <c r="K7" s="71"/>
      <c r="L7" s="71"/>
      <c r="M7" s="71"/>
    </row>
    <row r="8" spans="1:13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</row>
    <row r="9" spans="1:13" ht="30" customHeight="1">
      <c r="A9" s="4" t="s">
        <v>40</v>
      </c>
      <c r="B9" s="68" t="s">
        <v>56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5" customHeight="1">
      <c r="A10" s="4"/>
      <c r="B10" s="4" t="s">
        <v>55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64.5" customHeight="1">
      <c r="A11" s="4">
        <v>1</v>
      </c>
      <c r="B11" s="4" t="s">
        <v>57</v>
      </c>
      <c r="C11" s="4" t="s">
        <v>39</v>
      </c>
      <c r="D11" s="4"/>
      <c r="E11" s="22">
        <v>4.3</v>
      </c>
      <c r="F11" s="22">
        <v>4</v>
      </c>
      <c r="G11" s="16" t="s">
        <v>60</v>
      </c>
      <c r="H11" s="16" t="s">
        <v>60</v>
      </c>
      <c r="I11" s="4">
        <v>4.2</v>
      </c>
      <c r="J11" s="22">
        <v>4.5</v>
      </c>
      <c r="K11" s="4">
        <v>2.1</v>
      </c>
      <c r="L11" s="4">
        <v>2.2000000000000002</v>
      </c>
      <c r="M11" s="20"/>
    </row>
    <row r="12" spans="1:13" ht="171.75" customHeight="1">
      <c r="A12" s="4">
        <v>2</v>
      </c>
      <c r="B12" s="4" t="s">
        <v>58</v>
      </c>
      <c r="C12" s="13" t="s">
        <v>42</v>
      </c>
      <c r="D12" s="4"/>
      <c r="E12" s="7" t="s">
        <v>143</v>
      </c>
      <c r="F12" s="7">
        <v>9.5999999999999992E-3</v>
      </c>
      <c r="G12" s="16" t="s">
        <v>60</v>
      </c>
      <c r="H12" s="16" t="s">
        <v>60</v>
      </c>
      <c r="I12" s="7" t="s">
        <v>143</v>
      </c>
      <c r="J12" s="7">
        <v>8.0000000000000002E-3</v>
      </c>
      <c r="K12" s="7"/>
      <c r="L12" s="7" t="s">
        <v>137</v>
      </c>
      <c r="M12" s="20"/>
    </row>
    <row r="13" spans="1:13" ht="85.5" customHeight="1">
      <c r="A13" s="4">
        <v>3</v>
      </c>
      <c r="B13" s="4" t="s">
        <v>59</v>
      </c>
      <c r="C13" s="4" t="s">
        <v>42</v>
      </c>
      <c r="D13" s="4"/>
      <c r="E13" s="4" t="s">
        <v>119</v>
      </c>
      <c r="F13" s="4">
        <v>95.8</v>
      </c>
      <c r="G13" s="4" t="s">
        <v>119</v>
      </c>
      <c r="H13" s="4">
        <v>95.2</v>
      </c>
      <c r="I13" s="4" t="s">
        <v>119</v>
      </c>
      <c r="J13" s="4">
        <v>95.3</v>
      </c>
      <c r="K13" s="4" t="s">
        <v>119</v>
      </c>
      <c r="L13" s="4" t="s">
        <v>120</v>
      </c>
      <c r="M13" s="4"/>
    </row>
    <row r="14" spans="1:13" ht="30.75" customHeight="1">
      <c r="A14" s="4" t="s">
        <v>41</v>
      </c>
      <c r="B14" s="68" t="s">
        <v>62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ht="38.25" customHeight="1">
      <c r="A15" s="4" t="s">
        <v>44</v>
      </c>
      <c r="B15" s="68" t="s">
        <v>63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ht="15" customHeight="1">
      <c r="A16" s="4"/>
      <c r="B16" s="4" t="s">
        <v>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67.5" customHeight="1">
      <c r="A17" s="4"/>
      <c r="B17" s="4" t="s">
        <v>68</v>
      </c>
      <c r="C17" s="4" t="s">
        <v>67</v>
      </c>
      <c r="D17" s="4">
        <v>0.1</v>
      </c>
      <c r="E17" s="4">
        <v>4.3</v>
      </c>
      <c r="F17" s="22">
        <v>4</v>
      </c>
      <c r="G17" s="16" t="s">
        <v>60</v>
      </c>
      <c r="H17" s="16" t="s">
        <v>60</v>
      </c>
      <c r="I17" s="4">
        <v>4.2</v>
      </c>
      <c r="J17" s="22">
        <v>4.5</v>
      </c>
      <c r="K17" s="4">
        <v>2.1</v>
      </c>
      <c r="L17" s="4">
        <v>2.2000000000000002</v>
      </c>
      <c r="M17" s="20"/>
    </row>
    <row r="18" spans="1:13" ht="143.25" customHeight="1">
      <c r="A18" s="4"/>
      <c r="B18" s="4" t="s">
        <v>69</v>
      </c>
      <c r="C18" s="4" t="s">
        <v>67</v>
      </c>
      <c r="D18" s="4">
        <v>0.2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/>
    </row>
    <row r="19" spans="1:13" ht="15" customHeight="1">
      <c r="A19" s="4" t="s">
        <v>45</v>
      </c>
      <c r="B19" s="68" t="s">
        <v>65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9.5" customHeight="1">
      <c r="A20" s="4" t="s">
        <v>53</v>
      </c>
      <c r="B20" s="68" t="s">
        <v>64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15" customHeight="1">
      <c r="A21" s="4"/>
      <c r="B21" s="29" t="s">
        <v>43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92.75" customHeight="1">
      <c r="A22" s="4"/>
      <c r="B22" s="4" t="s">
        <v>70</v>
      </c>
      <c r="C22" s="4" t="s">
        <v>42</v>
      </c>
      <c r="D22" s="7">
        <v>0.05</v>
      </c>
      <c r="E22" s="4" t="s">
        <v>123</v>
      </c>
      <c r="F22" s="7">
        <v>7.49</v>
      </c>
      <c r="G22" s="4" t="s">
        <v>123</v>
      </c>
      <c r="H22" s="4"/>
      <c r="I22" s="4" t="s">
        <v>123</v>
      </c>
      <c r="J22" s="33">
        <v>0.81</v>
      </c>
      <c r="K22" s="4" t="s">
        <v>123</v>
      </c>
      <c r="L22" s="4" t="s">
        <v>123</v>
      </c>
      <c r="M22" s="29"/>
    </row>
    <row r="23" spans="1:13" ht="192.75" customHeight="1">
      <c r="A23" s="17"/>
      <c r="B23" s="4" t="s">
        <v>121</v>
      </c>
      <c r="C23" s="4"/>
      <c r="D23" s="7">
        <v>0.05</v>
      </c>
      <c r="E23" s="7" t="s">
        <v>144</v>
      </c>
      <c r="F23" s="7">
        <v>10.210000000000001</v>
      </c>
      <c r="G23" s="7"/>
      <c r="H23" s="7"/>
      <c r="I23" s="7" t="s">
        <v>169</v>
      </c>
      <c r="J23" s="33">
        <v>4.7</v>
      </c>
      <c r="K23" s="7" t="s">
        <v>164</v>
      </c>
      <c r="L23" s="7" t="s">
        <v>165</v>
      </c>
      <c r="M23" s="20"/>
    </row>
    <row r="24" spans="1:13" ht="251.25" customHeight="1">
      <c r="A24" s="17"/>
      <c r="B24" s="4" t="s">
        <v>71</v>
      </c>
      <c r="C24" s="4" t="s">
        <v>42</v>
      </c>
      <c r="D24" s="7">
        <v>0.05</v>
      </c>
      <c r="E24" s="7" t="s">
        <v>143</v>
      </c>
      <c r="F24" s="7">
        <v>9.5999999999999992E-3</v>
      </c>
      <c r="G24" s="7"/>
      <c r="H24" s="16"/>
      <c r="I24" s="7" t="s">
        <v>143</v>
      </c>
      <c r="J24" s="7">
        <v>8.0000000000000002E-3</v>
      </c>
      <c r="K24" s="7"/>
      <c r="L24" s="7" t="s">
        <v>137</v>
      </c>
      <c r="M24" s="20"/>
    </row>
    <row r="25" spans="1:13" ht="69" customHeight="1">
      <c r="A25" s="4"/>
      <c r="B25" s="4" t="s">
        <v>72</v>
      </c>
      <c r="C25" s="4" t="s">
        <v>67</v>
      </c>
      <c r="D25" s="7">
        <v>0.1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4"/>
    </row>
    <row r="26" spans="1:13" ht="39.75" customHeight="1">
      <c r="A26" s="4" t="s">
        <v>52</v>
      </c>
      <c r="B26" s="68" t="s">
        <v>66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ht="18.75" customHeight="1">
      <c r="A27" s="18" t="s">
        <v>122</v>
      </c>
      <c r="B27" s="68" t="s">
        <v>85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15" customHeight="1">
      <c r="A28" s="18"/>
      <c r="B28" s="29" t="s">
        <v>43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84" customHeight="1">
      <c r="A29" s="4"/>
      <c r="B29" s="4" t="s">
        <v>59</v>
      </c>
      <c r="C29" s="4" t="s">
        <v>42</v>
      </c>
      <c r="D29" s="4">
        <v>0.1</v>
      </c>
      <c r="E29" s="4" t="s">
        <v>119</v>
      </c>
      <c r="F29" s="4">
        <v>95.8</v>
      </c>
      <c r="G29" s="4" t="s">
        <v>119</v>
      </c>
      <c r="H29" s="4">
        <v>95.2</v>
      </c>
      <c r="I29" s="4" t="s">
        <v>119</v>
      </c>
      <c r="J29" s="4">
        <v>95.3</v>
      </c>
      <c r="K29" s="4" t="s">
        <v>119</v>
      </c>
      <c r="L29" s="4" t="s">
        <v>120</v>
      </c>
      <c r="M29" s="4"/>
    </row>
    <row r="30" spans="1:13" ht="88.5" customHeight="1">
      <c r="A30" s="4"/>
      <c r="B30" s="4" t="s">
        <v>73</v>
      </c>
      <c r="C30" s="4" t="s">
        <v>42</v>
      </c>
      <c r="D30" s="4">
        <v>0.1</v>
      </c>
      <c r="E30" s="4" t="s">
        <v>61</v>
      </c>
      <c r="F30" s="4">
        <v>94.7</v>
      </c>
      <c r="G30" s="4" t="s">
        <v>61</v>
      </c>
      <c r="H30" s="4">
        <v>91.93</v>
      </c>
      <c r="I30" s="4" t="s">
        <v>61</v>
      </c>
      <c r="J30" s="4">
        <v>94</v>
      </c>
      <c r="K30" s="4" t="s">
        <v>61</v>
      </c>
      <c r="L30" s="4" t="s">
        <v>61</v>
      </c>
      <c r="M30" s="4"/>
    </row>
    <row r="31" spans="1:13" ht="47.25" customHeight="1">
      <c r="A31" s="4"/>
      <c r="B31" s="4" t="s">
        <v>74</v>
      </c>
      <c r="C31" s="13" t="s">
        <v>54</v>
      </c>
      <c r="D31" s="4">
        <v>0.1</v>
      </c>
      <c r="E31" s="4">
        <v>22</v>
      </c>
      <c r="F31" s="4">
        <v>22</v>
      </c>
      <c r="G31" s="4">
        <v>20</v>
      </c>
      <c r="H31" s="21">
        <v>20</v>
      </c>
      <c r="I31" s="4">
        <v>20</v>
      </c>
      <c r="J31" s="4">
        <v>20</v>
      </c>
      <c r="K31" s="4">
        <v>17</v>
      </c>
      <c r="L31" s="4">
        <v>17</v>
      </c>
      <c r="M31" s="4"/>
    </row>
    <row r="32" spans="1:13" ht="111" customHeight="1">
      <c r="A32" s="4"/>
      <c r="B32" s="4" t="s">
        <v>75</v>
      </c>
      <c r="C32" s="13" t="s">
        <v>54</v>
      </c>
      <c r="D32" s="4">
        <v>0.1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/>
    </row>
    <row r="33" spans="1:13" ht="119.25" customHeight="1">
      <c r="A33" s="19"/>
      <c r="B33" s="4" t="s">
        <v>76</v>
      </c>
      <c r="C33" s="14" t="s">
        <v>42</v>
      </c>
      <c r="D33" s="13">
        <v>0.05</v>
      </c>
      <c r="E33" s="13">
        <v>100</v>
      </c>
      <c r="F33" s="13">
        <v>100</v>
      </c>
      <c r="G33" s="13">
        <v>100</v>
      </c>
      <c r="H33" s="13">
        <v>87.5</v>
      </c>
      <c r="I33" s="13">
        <v>100</v>
      </c>
      <c r="J33" s="13">
        <v>57.1</v>
      </c>
      <c r="K33" s="13">
        <v>100</v>
      </c>
      <c r="L33" s="13">
        <v>100</v>
      </c>
      <c r="M33" s="4" t="s">
        <v>166</v>
      </c>
    </row>
    <row r="35" spans="1:13" ht="51" customHeight="1">
      <c r="A35" s="73" t="s">
        <v>151</v>
      </c>
      <c r="B35" s="73"/>
      <c r="C35" s="73"/>
      <c r="D35" s="73"/>
      <c r="E35" s="73"/>
      <c r="F35" s="73"/>
      <c r="G35" s="8"/>
      <c r="H35" s="8"/>
      <c r="I35" s="8" t="s">
        <v>152</v>
      </c>
      <c r="J35" s="8"/>
      <c r="K35" s="1"/>
    </row>
    <row r="36" spans="1:13" ht="1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1"/>
    </row>
    <row r="37" spans="1:13" ht="21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1"/>
    </row>
    <row r="38" spans="1:13" ht="28.5" customHeight="1">
      <c r="A38" s="3" t="s">
        <v>153</v>
      </c>
      <c r="B38" s="3"/>
      <c r="C38" s="3"/>
      <c r="D38" s="3"/>
      <c r="E38" s="3"/>
      <c r="F38" s="3"/>
      <c r="G38" s="3"/>
      <c r="H38" s="3"/>
      <c r="I38" s="3"/>
      <c r="J38" s="3"/>
      <c r="K38" s="1"/>
    </row>
    <row r="39" spans="1:13">
      <c r="A39" s="3" t="s">
        <v>141</v>
      </c>
      <c r="B39" s="3"/>
      <c r="C39" s="3"/>
      <c r="D39" s="3"/>
      <c r="E39" s="3"/>
      <c r="F39" s="3"/>
      <c r="G39" s="3"/>
      <c r="H39" s="3"/>
      <c r="I39" s="3"/>
      <c r="J39" s="3"/>
      <c r="K39" s="1"/>
    </row>
  </sheetData>
  <mergeCells count="21">
    <mergeCell ref="B19:M19"/>
    <mergeCell ref="B20:M20"/>
    <mergeCell ref="B26:M26"/>
    <mergeCell ref="B27:M27"/>
    <mergeCell ref="A35:F35"/>
    <mergeCell ref="B15:M15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  <mergeCell ref="I6:J6"/>
    <mergeCell ref="K6:K7"/>
    <mergeCell ref="L6:L7"/>
    <mergeCell ref="B9:M9"/>
    <mergeCell ref="B14:M14"/>
  </mergeCells>
  <pageMargins left="0.11811023622047245" right="0.19685039370078741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Q71"/>
  <sheetViews>
    <sheetView workbookViewId="0">
      <selection activeCell="Q12" sqref="Q12"/>
    </sheetView>
  </sheetViews>
  <sheetFormatPr defaultColWidth="9.140625" defaultRowHeight="15"/>
  <cols>
    <col min="1" max="1" width="5.7109375" style="3" customWidth="1"/>
    <col min="2" max="2" width="18.7109375" style="3" customWidth="1"/>
    <col min="3" max="3" width="21.7109375" style="3" customWidth="1"/>
    <col min="4" max="4" width="42.28515625" style="3" customWidth="1"/>
    <col min="5" max="6" width="7.28515625" style="3" customWidth="1"/>
    <col min="7" max="7" width="11.7109375" style="3" customWidth="1"/>
    <col min="8" max="8" width="5.7109375" style="3" customWidth="1"/>
    <col min="9" max="16" width="11.140625" style="3" customWidth="1"/>
    <col min="17" max="17" width="14.140625" style="3" customWidth="1"/>
    <col min="18" max="16384" width="9.140625" style="3"/>
  </cols>
  <sheetData>
    <row r="1" spans="1:17" ht="81.75" customHeight="1">
      <c r="A1" s="74" t="s">
        <v>170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0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0.5" customHeight="1"/>
    <row r="4" spans="1:17" ht="46.5" customHeight="1">
      <c r="A4" s="75" t="s">
        <v>0</v>
      </c>
      <c r="B4" s="75" t="s">
        <v>10</v>
      </c>
      <c r="C4" s="75" t="s">
        <v>11</v>
      </c>
      <c r="D4" s="75" t="s">
        <v>12</v>
      </c>
      <c r="E4" s="75" t="s">
        <v>13</v>
      </c>
      <c r="F4" s="75"/>
      <c r="G4" s="75"/>
      <c r="H4" s="75"/>
      <c r="I4" s="75" t="s">
        <v>14</v>
      </c>
      <c r="J4" s="75"/>
      <c r="K4" s="75"/>
      <c r="L4" s="75"/>
      <c r="M4" s="75"/>
      <c r="N4" s="75"/>
      <c r="O4" s="75"/>
      <c r="P4" s="75"/>
      <c r="Q4" s="75" t="s">
        <v>15</v>
      </c>
    </row>
    <row r="5" spans="1:17" ht="90" customHeight="1">
      <c r="A5" s="75"/>
      <c r="B5" s="75"/>
      <c r="C5" s="75"/>
      <c r="D5" s="75"/>
      <c r="E5" s="75" t="s">
        <v>12</v>
      </c>
      <c r="F5" s="75" t="s">
        <v>16</v>
      </c>
      <c r="G5" s="75" t="s">
        <v>17</v>
      </c>
      <c r="H5" s="75" t="s">
        <v>18</v>
      </c>
      <c r="I5" s="77" t="s">
        <v>154</v>
      </c>
      <c r="J5" s="78"/>
      <c r="K5" s="77" t="s">
        <v>155</v>
      </c>
      <c r="L5" s="78"/>
      <c r="M5" s="77" t="s">
        <v>156</v>
      </c>
      <c r="N5" s="78"/>
      <c r="O5" s="75" t="s">
        <v>19</v>
      </c>
      <c r="P5" s="75"/>
      <c r="Q5" s="75"/>
    </row>
    <row r="6" spans="1:17" hidden="1">
      <c r="A6" s="75"/>
      <c r="B6" s="75"/>
      <c r="C6" s="75"/>
      <c r="D6" s="75"/>
      <c r="E6" s="75"/>
      <c r="F6" s="75"/>
      <c r="G6" s="75"/>
      <c r="H6" s="75"/>
      <c r="I6" s="79"/>
      <c r="J6" s="80"/>
      <c r="K6" s="79"/>
      <c r="L6" s="80" t="s">
        <v>21</v>
      </c>
      <c r="M6" s="79"/>
      <c r="N6" s="80"/>
      <c r="O6" s="76" t="s">
        <v>134</v>
      </c>
      <c r="P6" s="76" t="s">
        <v>150</v>
      </c>
      <c r="Q6" s="75"/>
    </row>
    <row r="7" spans="1:17" hidden="1">
      <c r="A7" s="75"/>
      <c r="B7" s="75"/>
      <c r="C7" s="75"/>
      <c r="D7" s="75"/>
      <c r="E7" s="75"/>
      <c r="F7" s="75"/>
      <c r="G7" s="75"/>
      <c r="H7" s="75"/>
      <c r="I7" s="79"/>
      <c r="J7" s="80"/>
      <c r="K7" s="79"/>
      <c r="L7" s="80"/>
      <c r="M7" s="79"/>
      <c r="N7" s="80"/>
      <c r="O7" s="76"/>
      <c r="P7" s="76"/>
      <c r="Q7" s="75"/>
    </row>
    <row r="8" spans="1:17" hidden="1">
      <c r="A8" s="75"/>
      <c r="B8" s="75"/>
      <c r="C8" s="75"/>
      <c r="D8" s="75"/>
      <c r="E8" s="75"/>
      <c r="F8" s="75"/>
      <c r="G8" s="75"/>
      <c r="H8" s="75"/>
      <c r="I8" s="79"/>
      <c r="J8" s="80"/>
      <c r="K8" s="79"/>
      <c r="L8" s="80"/>
      <c r="M8" s="79"/>
      <c r="N8" s="80"/>
      <c r="O8" s="76"/>
      <c r="P8" s="76"/>
      <c r="Q8" s="75"/>
    </row>
    <row r="9" spans="1:17" ht="1.5" customHeight="1">
      <c r="A9" s="75"/>
      <c r="B9" s="75"/>
      <c r="C9" s="75"/>
      <c r="D9" s="75"/>
      <c r="E9" s="75"/>
      <c r="F9" s="75"/>
      <c r="G9" s="75"/>
      <c r="H9" s="75"/>
      <c r="I9" s="81"/>
      <c r="J9" s="82"/>
      <c r="K9" s="81"/>
      <c r="L9" s="82"/>
      <c r="M9" s="81"/>
      <c r="N9" s="82"/>
      <c r="O9" s="76"/>
      <c r="P9" s="76"/>
      <c r="Q9" s="75"/>
    </row>
    <row r="10" spans="1:17">
      <c r="A10" s="75"/>
      <c r="B10" s="75"/>
      <c r="C10" s="75"/>
      <c r="D10" s="75"/>
      <c r="E10" s="75"/>
      <c r="F10" s="75"/>
      <c r="G10" s="75"/>
      <c r="H10" s="75"/>
      <c r="I10" s="35" t="s">
        <v>20</v>
      </c>
      <c r="J10" s="35" t="s">
        <v>9</v>
      </c>
      <c r="K10" s="35" t="s">
        <v>20</v>
      </c>
      <c r="L10" s="35" t="s">
        <v>9</v>
      </c>
      <c r="M10" s="35" t="s">
        <v>20</v>
      </c>
      <c r="N10" s="36" t="s">
        <v>9</v>
      </c>
      <c r="O10" s="76"/>
      <c r="P10" s="76"/>
      <c r="Q10" s="75"/>
    </row>
    <row r="11" spans="1:17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</row>
    <row r="12" spans="1:17" ht="30.75" customHeight="1">
      <c r="A12" s="83">
        <v>1</v>
      </c>
      <c r="B12" s="83" t="s">
        <v>22</v>
      </c>
      <c r="C12" s="83" t="s">
        <v>78</v>
      </c>
      <c r="D12" s="35" t="s">
        <v>23</v>
      </c>
      <c r="E12" s="35" t="s">
        <v>51</v>
      </c>
      <c r="F12" s="35" t="s">
        <v>51</v>
      </c>
      <c r="G12" s="35" t="s">
        <v>51</v>
      </c>
      <c r="H12" s="35" t="s">
        <v>51</v>
      </c>
      <c r="I12" s="38">
        <f t="shared" ref="I12:P12" si="0">I14+I15</f>
        <v>117078.48030000002</v>
      </c>
      <c r="J12" s="38">
        <f t="shared" si="0"/>
        <v>116961.46232000001</v>
      </c>
      <c r="K12" s="38">
        <f t="shared" si="0"/>
        <v>71121.355330000006</v>
      </c>
      <c r="L12" s="38">
        <f t="shared" si="0"/>
        <v>64735.370159999999</v>
      </c>
      <c r="M12" s="38">
        <f t="shared" si="0"/>
        <v>129420.26999999999</v>
      </c>
      <c r="N12" s="38">
        <f t="shared" ref="N12" si="1">N14+N15</f>
        <v>129355.72278000001</v>
      </c>
      <c r="O12" s="38">
        <f t="shared" si="0"/>
        <v>108780.79999999999</v>
      </c>
      <c r="P12" s="38">
        <f t="shared" si="0"/>
        <v>107425.5</v>
      </c>
      <c r="Q12" s="39"/>
    </row>
    <row r="13" spans="1:17" ht="24.75" customHeight="1">
      <c r="A13" s="83"/>
      <c r="B13" s="83"/>
      <c r="C13" s="83"/>
      <c r="D13" s="35" t="s">
        <v>24</v>
      </c>
      <c r="E13" s="35"/>
      <c r="F13" s="35"/>
      <c r="G13" s="35"/>
      <c r="H13" s="35"/>
      <c r="I13" s="40"/>
      <c r="J13" s="40"/>
      <c r="K13" s="40"/>
      <c r="L13" s="40"/>
      <c r="M13" s="40"/>
      <c r="N13" s="40"/>
      <c r="O13" s="40"/>
      <c r="P13" s="40"/>
      <c r="Q13" s="39"/>
    </row>
    <row r="14" spans="1:17">
      <c r="A14" s="83"/>
      <c r="B14" s="83"/>
      <c r="C14" s="83"/>
      <c r="D14" s="35" t="s">
        <v>47</v>
      </c>
      <c r="E14" s="41" t="s">
        <v>48</v>
      </c>
      <c r="F14" s="35" t="s">
        <v>51</v>
      </c>
      <c r="G14" s="35" t="s">
        <v>51</v>
      </c>
      <c r="H14" s="35" t="s">
        <v>51</v>
      </c>
      <c r="I14" s="38">
        <f t="shared" ref="I14:J14" si="2">I28</f>
        <v>13930.987300000001</v>
      </c>
      <c r="J14" s="38">
        <f t="shared" si="2"/>
        <v>13926.202250000002</v>
      </c>
      <c r="K14" s="38">
        <f>K28</f>
        <v>7462.9827000000005</v>
      </c>
      <c r="L14" s="38">
        <f t="shared" ref="L14:P14" si="3">L28</f>
        <v>6310.7728499999994</v>
      </c>
      <c r="M14" s="38">
        <f t="shared" si="3"/>
        <v>15519.65</v>
      </c>
      <c r="N14" s="38">
        <f t="shared" ref="N14" si="4">N28</f>
        <v>15513.443220000001</v>
      </c>
      <c r="O14" s="38">
        <f t="shared" si="3"/>
        <v>12722.599999999999</v>
      </c>
      <c r="P14" s="38">
        <f t="shared" si="3"/>
        <v>12722.599999999999</v>
      </c>
      <c r="Q14" s="39"/>
    </row>
    <row r="15" spans="1:17" ht="63.75" customHeight="1">
      <c r="A15" s="83"/>
      <c r="B15" s="83"/>
      <c r="C15" s="83"/>
      <c r="D15" s="35" t="s">
        <v>50</v>
      </c>
      <c r="E15" s="41" t="s">
        <v>49</v>
      </c>
      <c r="F15" s="35" t="s">
        <v>51</v>
      </c>
      <c r="G15" s="35" t="s">
        <v>51</v>
      </c>
      <c r="H15" s="35" t="s">
        <v>51</v>
      </c>
      <c r="I15" s="38">
        <f t="shared" ref="I15:P15" si="5">I18+I25+I46</f>
        <v>103147.49300000002</v>
      </c>
      <c r="J15" s="38">
        <f t="shared" si="5"/>
        <v>103035.26007</v>
      </c>
      <c r="K15" s="38">
        <f t="shared" si="5"/>
        <v>63658.372630000005</v>
      </c>
      <c r="L15" s="38">
        <f t="shared" si="5"/>
        <v>58424.597309999997</v>
      </c>
      <c r="M15" s="38">
        <f t="shared" si="5"/>
        <v>113900.62</v>
      </c>
      <c r="N15" s="38">
        <f t="shared" si="5"/>
        <v>113842.27956000001</v>
      </c>
      <c r="O15" s="38">
        <f t="shared" si="5"/>
        <v>96058.2</v>
      </c>
      <c r="P15" s="38">
        <f t="shared" si="5"/>
        <v>94702.9</v>
      </c>
      <c r="Q15" s="39"/>
    </row>
    <row r="16" spans="1:17" ht="17.25" customHeight="1">
      <c r="A16" s="84">
        <v>2</v>
      </c>
      <c r="B16" s="84" t="s">
        <v>25</v>
      </c>
      <c r="C16" s="86" t="s">
        <v>79</v>
      </c>
      <c r="D16" s="35" t="s">
        <v>23</v>
      </c>
      <c r="E16" s="35" t="s">
        <v>51</v>
      </c>
      <c r="F16" s="35" t="s">
        <v>51</v>
      </c>
      <c r="G16" s="35" t="s">
        <v>51</v>
      </c>
      <c r="H16" s="35" t="s">
        <v>51</v>
      </c>
      <c r="I16" s="38">
        <f t="shared" ref="I16:P16" si="6">I18</f>
        <v>83064.600000000006</v>
      </c>
      <c r="J16" s="38">
        <f t="shared" si="6"/>
        <v>83064.600000000006</v>
      </c>
      <c r="K16" s="38">
        <f t="shared" si="6"/>
        <v>52199.788410000001</v>
      </c>
      <c r="L16" s="38">
        <f t="shared" si="6"/>
        <v>48003.892</v>
      </c>
      <c r="M16" s="38">
        <f t="shared" si="6"/>
        <v>90288.1</v>
      </c>
      <c r="N16" s="38">
        <f t="shared" si="6"/>
        <v>90288.1</v>
      </c>
      <c r="O16" s="38">
        <f t="shared" si="6"/>
        <v>74194.7</v>
      </c>
      <c r="P16" s="38">
        <f t="shared" si="6"/>
        <v>72712.399999999994</v>
      </c>
      <c r="Q16" s="39"/>
    </row>
    <row r="17" spans="1:17" ht="18.75" customHeight="1">
      <c r="A17" s="85"/>
      <c r="B17" s="85"/>
      <c r="C17" s="87"/>
      <c r="D17" s="35" t="s">
        <v>24</v>
      </c>
      <c r="E17" s="35"/>
      <c r="F17" s="35"/>
      <c r="G17" s="35"/>
      <c r="H17" s="35"/>
      <c r="I17" s="38"/>
      <c r="J17" s="38"/>
      <c r="K17" s="38"/>
      <c r="L17" s="38"/>
      <c r="M17" s="38"/>
      <c r="N17" s="38"/>
      <c r="O17" s="38"/>
      <c r="P17" s="38"/>
      <c r="Q17" s="39"/>
    </row>
    <row r="18" spans="1:17" ht="63" customHeight="1">
      <c r="A18" s="85"/>
      <c r="B18" s="85"/>
      <c r="C18" s="87"/>
      <c r="D18" s="35" t="s">
        <v>50</v>
      </c>
      <c r="E18" s="35" t="s">
        <v>49</v>
      </c>
      <c r="F18" s="35" t="s">
        <v>51</v>
      </c>
      <c r="G18" s="35" t="s">
        <v>51</v>
      </c>
      <c r="H18" s="35" t="s">
        <v>51</v>
      </c>
      <c r="I18" s="38">
        <f t="shared" ref="I18:P18" si="7">I19+I20+I21</f>
        <v>83064.600000000006</v>
      </c>
      <c r="J18" s="38">
        <f t="shared" si="7"/>
        <v>83064.600000000006</v>
      </c>
      <c r="K18" s="38">
        <f>K19+K20+K21</f>
        <v>52199.788410000001</v>
      </c>
      <c r="L18" s="38">
        <f t="shared" si="7"/>
        <v>48003.892</v>
      </c>
      <c r="M18" s="38">
        <f>M19+M20+M21</f>
        <v>90288.1</v>
      </c>
      <c r="N18" s="38">
        <f t="shared" si="7"/>
        <v>90288.1</v>
      </c>
      <c r="O18" s="38">
        <f t="shared" si="7"/>
        <v>74194.7</v>
      </c>
      <c r="P18" s="38">
        <f t="shared" si="7"/>
        <v>72712.399999999994</v>
      </c>
      <c r="Q18" s="39"/>
    </row>
    <row r="19" spans="1:17" ht="51" customHeight="1">
      <c r="A19" s="42"/>
      <c r="B19" s="42"/>
      <c r="C19" s="88"/>
      <c r="D19" s="43" t="s">
        <v>125</v>
      </c>
      <c r="E19" s="35" t="s">
        <v>49</v>
      </c>
      <c r="F19" s="35" t="s">
        <v>99</v>
      </c>
      <c r="G19" s="35" t="s">
        <v>100</v>
      </c>
      <c r="H19" s="35" t="s">
        <v>101</v>
      </c>
      <c r="I19" s="38">
        <v>40047.199999999997</v>
      </c>
      <c r="J19" s="38">
        <v>40047.199999999997</v>
      </c>
      <c r="K19" s="38">
        <v>18461.400000000001</v>
      </c>
      <c r="L19" s="38">
        <v>18439.2</v>
      </c>
      <c r="M19" s="38">
        <v>36878.699999999997</v>
      </c>
      <c r="N19" s="38">
        <v>36878.699999999997</v>
      </c>
      <c r="O19" s="38">
        <v>8752.2999999999993</v>
      </c>
      <c r="P19" s="38">
        <v>8752.2999999999993</v>
      </c>
      <c r="Q19" s="39"/>
    </row>
    <row r="20" spans="1:17" ht="63" customHeight="1">
      <c r="A20" s="42"/>
      <c r="B20" s="42"/>
      <c r="C20" s="88"/>
      <c r="D20" s="43" t="s">
        <v>126</v>
      </c>
      <c r="E20" s="35" t="s">
        <v>49</v>
      </c>
      <c r="F20" s="35" t="s">
        <v>99</v>
      </c>
      <c r="G20" s="35" t="s">
        <v>102</v>
      </c>
      <c r="H20" s="35" t="s">
        <v>101</v>
      </c>
      <c r="I20" s="38">
        <v>4200</v>
      </c>
      <c r="J20" s="38">
        <v>4200</v>
      </c>
      <c r="K20" s="38">
        <v>2450.0033899999999</v>
      </c>
      <c r="L20" s="38">
        <v>2099.9940000000001</v>
      </c>
      <c r="M20" s="38">
        <v>4200</v>
      </c>
      <c r="N20" s="38">
        <v>4200</v>
      </c>
      <c r="O20" s="38">
        <v>4200</v>
      </c>
      <c r="P20" s="38">
        <v>4200</v>
      </c>
      <c r="Q20" s="39"/>
    </row>
    <row r="21" spans="1:17" ht="34.5" customHeight="1">
      <c r="A21" s="42"/>
      <c r="B21" s="42"/>
      <c r="C21" s="89"/>
      <c r="D21" s="43" t="s">
        <v>115</v>
      </c>
      <c r="E21" s="35" t="s">
        <v>49</v>
      </c>
      <c r="F21" s="35" t="s">
        <v>103</v>
      </c>
      <c r="G21" s="35" t="s">
        <v>104</v>
      </c>
      <c r="H21" s="35" t="s">
        <v>98</v>
      </c>
      <c r="I21" s="40">
        <v>38817.4</v>
      </c>
      <c r="J21" s="40">
        <v>38817.4</v>
      </c>
      <c r="K21" s="38">
        <v>31288.385020000002</v>
      </c>
      <c r="L21" s="38">
        <v>27464.698</v>
      </c>
      <c r="M21" s="38">
        <v>49209.4</v>
      </c>
      <c r="N21" s="38">
        <v>49209.4</v>
      </c>
      <c r="O21" s="38">
        <v>61242.400000000001</v>
      </c>
      <c r="P21" s="38">
        <v>59760.1</v>
      </c>
      <c r="Q21" s="39"/>
    </row>
    <row r="22" spans="1:17">
      <c r="A22" s="90">
        <v>3</v>
      </c>
      <c r="B22" s="90" t="s">
        <v>46</v>
      </c>
      <c r="C22" s="90" t="s">
        <v>80</v>
      </c>
      <c r="D22" s="35" t="s">
        <v>23</v>
      </c>
      <c r="E22" s="35" t="s">
        <v>51</v>
      </c>
      <c r="F22" s="35" t="s">
        <v>51</v>
      </c>
      <c r="G22" s="35" t="s">
        <v>51</v>
      </c>
      <c r="H22" s="35" t="s">
        <v>51</v>
      </c>
      <c r="I22" s="38">
        <f t="shared" ref="I22:N22" si="8">I25</f>
        <v>112.5</v>
      </c>
      <c r="J22" s="38">
        <f t="shared" si="8"/>
        <v>112.48284</v>
      </c>
      <c r="K22" s="38">
        <f t="shared" si="8"/>
        <v>93.273970000000006</v>
      </c>
      <c r="L22" s="38">
        <f t="shared" si="8"/>
        <v>92.80547</v>
      </c>
      <c r="M22" s="38">
        <f t="shared" si="8"/>
        <v>118.2</v>
      </c>
      <c r="N22" s="38">
        <f t="shared" si="8"/>
        <v>99.449939999999998</v>
      </c>
      <c r="O22" s="38"/>
      <c r="P22" s="38">
        <f>P25</f>
        <v>127</v>
      </c>
      <c r="Q22" s="39"/>
    </row>
    <row r="23" spans="1:17">
      <c r="A23" s="91"/>
      <c r="B23" s="91"/>
      <c r="C23" s="91"/>
      <c r="D23" s="35" t="s">
        <v>24</v>
      </c>
      <c r="E23" s="35"/>
      <c r="F23" s="35"/>
      <c r="G23" s="35"/>
      <c r="H23" s="35"/>
      <c r="I23" s="38"/>
      <c r="J23" s="38"/>
      <c r="K23" s="38"/>
      <c r="L23" s="38"/>
      <c r="M23" s="38"/>
      <c r="N23" s="38"/>
      <c r="O23" s="38"/>
      <c r="P23" s="38"/>
      <c r="Q23" s="39"/>
    </row>
    <row r="24" spans="1:17" ht="63" customHeight="1">
      <c r="A24" s="91"/>
      <c r="B24" s="91"/>
      <c r="C24" s="91"/>
      <c r="D24" s="35" t="s">
        <v>50</v>
      </c>
      <c r="E24" s="41" t="s">
        <v>49</v>
      </c>
      <c r="F24" s="35" t="s">
        <v>51</v>
      </c>
      <c r="G24" s="35" t="s">
        <v>51</v>
      </c>
      <c r="H24" s="35" t="s">
        <v>51</v>
      </c>
      <c r="I24" s="38">
        <f>I25</f>
        <v>112.5</v>
      </c>
      <c r="J24" s="38">
        <f t="shared" ref="J24:N24" si="9">J25</f>
        <v>112.48284</v>
      </c>
      <c r="K24" s="38">
        <f t="shared" si="9"/>
        <v>93.273970000000006</v>
      </c>
      <c r="L24" s="38">
        <f t="shared" si="9"/>
        <v>92.80547</v>
      </c>
      <c r="M24" s="38">
        <f t="shared" si="9"/>
        <v>118.2</v>
      </c>
      <c r="N24" s="38">
        <f t="shared" si="9"/>
        <v>99.449939999999998</v>
      </c>
      <c r="O24" s="38"/>
      <c r="P24" s="38"/>
      <c r="Q24" s="39"/>
    </row>
    <row r="25" spans="1:17" ht="29.25" customHeight="1">
      <c r="A25" s="92"/>
      <c r="B25" s="92"/>
      <c r="C25" s="92"/>
      <c r="D25" s="43" t="s">
        <v>109</v>
      </c>
      <c r="E25" s="44" t="s">
        <v>49</v>
      </c>
      <c r="F25" s="44" t="s">
        <v>110</v>
      </c>
      <c r="G25" s="44" t="s">
        <v>111</v>
      </c>
      <c r="H25" s="44" t="s">
        <v>112</v>
      </c>
      <c r="I25" s="38">
        <v>112.5</v>
      </c>
      <c r="J25" s="38">
        <v>112.48284</v>
      </c>
      <c r="K25" s="38">
        <v>93.273970000000006</v>
      </c>
      <c r="L25" s="38">
        <v>92.80547</v>
      </c>
      <c r="M25" s="38">
        <v>118.2</v>
      </c>
      <c r="N25" s="38">
        <v>99.449939999999998</v>
      </c>
      <c r="O25" s="38"/>
      <c r="P25" s="38">
        <v>127</v>
      </c>
      <c r="Q25" s="39"/>
    </row>
    <row r="26" spans="1:17" ht="32.25" customHeight="1">
      <c r="A26" s="90">
        <v>4</v>
      </c>
      <c r="B26" s="95" t="s">
        <v>77</v>
      </c>
      <c r="C26" s="95" t="s">
        <v>81</v>
      </c>
      <c r="D26" s="35" t="s">
        <v>23</v>
      </c>
      <c r="E26" s="35" t="s">
        <v>51</v>
      </c>
      <c r="F26" s="35" t="s">
        <v>51</v>
      </c>
      <c r="G26" s="35" t="s">
        <v>51</v>
      </c>
      <c r="H26" s="35" t="s">
        <v>51</v>
      </c>
      <c r="I26" s="45">
        <f t="shared" ref="I26:P26" si="10">I28+I46</f>
        <v>33901.380300000004</v>
      </c>
      <c r="J26" s="45">
        <f t="shared" si="10"/>
        <v>33784.379480000003</v>
      </c>
      <c r="K26" s="45">
        <f t="shared" si="10"/>
        <v>18828.292950000003</v>
      </c>
      <c r="L26" s="45">
        <f t="shared" si="10"/>
        <v>16638.672689999999</v>
      </c>
      <c r="M26" s="38">
        <f t="shared" si="10"/>
        <v>39013.969999999994</v>
      </c>
      <c r="N26" s="46">
        <f t="shared" si="10"/>
        <v>38968.172839999999</v>
      </c>
      <c r="O26" s="45">
        <f t="shared" si="10"/>
        <v>34586.1</v>
      </c>
      <c r="P26" s="45">
        <f t="shared" si="10"/>
        <v>34586.1</v>
      </c>
      <c r="Q26" s="47"/>
    </row>
    <row r="27" spans="1:17" ht="25.5" customHeight="1">
      <c r="A27" s="91"/>
      <c r="B27" s="95"/>
      <c r="C27" s="95"/>
      <c r="D27" s="35" t="s">
        <v>24</v>
      </c>
      <c r="E27" s="35"/>
      <c r="F27" s="35"/>
      <c r="G27" s="35"/>
      <c r="H27" s="35"/>
      <c r="I27" s="40"/>
      <c r="J27" s="40"/>
      <c r="K27" s="38"/>
      <c r="L27" s="38"/>
      <c r="M27" s="38"/>
      <c r="N27" s="38"/>
      <c r="O27" s="38"/>
      <c r="P27" s="38"/>
      <c r="Q27" s="39"/>
    </row>
    <row r="28" spans="1:17" ht="25.5" customHeight="1">
      <c r="A28" s="91"/>
      <c r="B28" s="95"/>
      <c r="C28" s="95"/>
      <c r="D28" s="35" t="s">
        <v>47</v>
      </c>
      <c r="E28" s="41" t="s">
        <v>48</v>
      </c>
      <c r="F28" s="35" t="s">
        <v>51</v>
      </c>
      <c r="G28" s="35" t="s">
        <v>51</v>
      </c>
      <c r="H28" s="35" t="s">
        <v>51</v>
      </c>
      <c r="I28" s="38">
        <f>I33+I34+I35+I36+I40+I41+I42+I43+I44+I45+I37+I38+I39</f>
        <v>13930.987300000001</v>
      </c>
      <c r="J28" s="38">
        <f>J33+J34+J35+J36+J40+J41+J42+J43+J44+J45+J37+J38+J39</f>
        <v>13926.202250000002</v>
      </c>
      <c r="K28" s="38">
        <f t="shared" ref="K28:P28" si="11">K29+K30+K31+K32+K33+K34+K35+K36+K37+K38+K39+K40+K41+K42+K43+K44+K45</f>
        <v>7462.9827000000005</v>
      </c>
      <c r="L28" s="38">
        <f t="shared" si="11"/>
        <v>6310.7728499999994</v>
      </c>
      <c r="M28" s="38">
        <f t="shared" si="11"/>
        <v>15519.65</v>
      </c>
      <c r="N28" s="38">
        <f t="shared" si="11"/>
        <v>15513.443220000001</v>
      </c>
      <c r="O28" s="38">
        <f t="shared" si="11"/>
        <v>12722.599999999999</v>
      </c>
      <c r="P28" s="38">
        <f t="shared" si="11"/>
        <v>12722.599999999999</v>
      </c>
      <c r="Q28" s="39"/>
    </row>
    <row r="29" spans="1:17" ht="44.25" customHeight="1">
      <c r="A29" s="91"/>
      <c r="B29" s="95"/>
      <c r="C29" s="95"/>
      <c r="D29" s="97" t="s">
        <v>160</v>
      </c>
      <c r="E29" s="48" t="s">
        <v>48</v>
      </c>
      <c r="F29" s="48" t="s">
        <v>93</v>
      </c>
      <c r="G29" s="48" t="s">
        <v>159</v>
      </c>
      <c r="H29" s="48" t="s">
        <v>94</v>
      </c>
      <c r="I29" s="38"/>
      <c r="J29" s="38"/>
      <c r="K29" s="38">
        <v>160</v>
      </c>
      <c r="L29" s="38">
        <v>160</v>
      </c>
      <c r="M29" s="38">
        <v>335.1</v>
      </c>
      <c r="N29" s="38">
        <v>335.1</v>
      </c>
      <c r="O29" s="38"/>
      <c r="P29" s="38"/>
      <c r="Q29" s="39"/>
    </row>
    <row r="30" spans="1:17" ht="38.25" customHeight="1">
      <c r="A30" s="91"/>
      <c r="B30" s="95"/>
      <c r="C30" s="95"/>
      <c r="D30" s="98"/>
      <c r="E30" s="48" t="s">
        <v>48</v>
      </c>
      <c r="F30" s="48" t="s">
        <v>93</v>
      </c>
      <c r="G30" s="48" t="s">
        <v>159</v>
      </c>
      <c r="H30" s="48">
        <v>119</v>
      </c>
      <c r="I30" s="38"/>
      <c r="J30" s="38"/>
      <c r="K30" s="38">
        <v>101.2</v>
      </c>
      <c r="L30" s="38"/>
      <c r="M30" s="38">
        <v>101.2</v>
      </c>
      <c r="N30" s="38">
        <v>101.2</v>
      </c>
      <c r="O30" s="38"/>
      <c r="P30" s="38"/>
      <c r="Q30" s="39"/>
    </row>
    <row r="31" spans="1:17" ht="38.25" customHeight="1">
      <c r="A31" s="91"/>
      <c r="B31" s="95"/>
      <c r="C31" s="95"/>
      <c r="D31" s="97" t="s">
        <v>161</v>
      </c>
      <c r="E31" s="48" t="s">
        <v>48</v>
      </c>
      <c r="F31" s="48" t="s">
        <v>93</v>
      </c>
      <c r="G31" s="48" t="s">
        <v>105</v>
      </c>
      <c r="H31" s="48" t="s">
        <v>94</v>
      </c>
      <c r="I31" s="38"/>
      <c r="J31" s="38"/>
      <c r="K31" s="38"/>
      <c r="L31" s="38"/>
      <c r="M31" s="38">
        <v>285.56</v>
      </c>
      <c r="N31" s="38">
        <v>285.56</v>
      </c>
      <c r="O31" s="38"/>
      <c r="P31" s="38"/>
      <c r="Q31" s="39"/>
    </row>
    <row r="32" spans="1:17" ht="38.25" customHeight="1">
      <c r="A32" s="91"/>
      <c r="B32" s="95"/>
      <c r="C32" s="95"/>
      <c r="D32" s="98"/>
      <c r="E32" s="48" t="s">
        <v>48</v>
      </c>
      <c r="F32" s="48" t="s">
        <v>93</v>
      </c>
      <c r="G32" s="48" t="s">
        <v>105</v>
      </c>
      <c r="H32" s="48" t="s">
        <v>95</v>
      </c>
      <c r="I32" s="38"/>
      <c r="J32" s="38"/>
      <c r="K32" s="38"/>
      <c r="L32" s="38"/>
      <c r="M32" s="38">
        <v>86.24</v>
      </c>
      <c r="N32" s="38">
        <v>86.24</v>
      </c>
      <c r="O32" s="38"/>
      <c r="P32" s="38"/>
      <c r="Q32" s="39"/>
    </row>
    <row r="33" spans="1:17" s="11" customFormat="1" ht="30.75" customHeight="1">
      <c r="A33" s="91"/>
      <c r="B33" s="95"/>
      <c r="C33" s="95"/>
      <c r="D33" s="97" t="s">
        <v>106</v>
      </c>
      <c r="E33" s="48" t="s">
        <v>48</v>
      </c>
      <c r="F33" s="48" t="s">
        <v>93</v>
      </c>
      <c r="G33" s="48" t="s">
        <v>96</v>
      </c>
      <c r="H33" s="48" t="s">
        <v>94</v>
      </c>
      <c r="I33" s="49">
        <v>9083.5100899999998</v>
      </c>
      <c r="J33" s="49">
        <v>9083.5100899999998</v>
      </c>
      <c r="K33" s="38">
        <v>4822.7016999999996</v>
      </c>
      <c r="L33" s="38">
        <v>4124.7309599999999</v>
      </c>
      <c r="M33" s="38">
        <v>9869.8238099999999</v>
      </c>
      <c r="N33" s="38">
        <v>9869.8238099999999</v>
      </c>
      <c r="O33" s="38">
        <v>9162.9</v>
      </c>
      <c r="P33" s="38">
        <v>9162.9</v>
      </c>
      <c r="Q33" s="47"/>
    </row>
    <row r="34" spans="1:17" s="11" customFormat="1" ht="33.75" customHeight="1">
      <c r="A34" s="91"/>
      <c r="B34" s="95"/>
      <c r="C34" s="95"/>
      <c r="D34" s="98"/>
      <c r="E34" s="48" t="s">
        <v>48</v>
      </c>
      <c r="F34" s="48" t="s">
        <v>93</v>
      </c>
      <c r="G34" s="48" t="s">
        <v>96</v>
      </c>
      <c r="H34" s="48" t="s">
        <v>95</v>
      </c>
      <c r="I34" s="49">
        <v>2661.48378</v>
      </c>
      <c r="J34" s="49">
        <v>2660.5756200000001</v>
      </c>
      <c r="K34" s="38">
        <v>1425.3820000000001</v>
      </c>
      <c r="L34" s="38">
        <v>1166.51712</v>
      </c>
      <c r="M34" s="38">
        <v>2972.1078699999998</v>
      </c>
      <c r="N34" s="38">
        <v>2972.1078699999998</v>
      </c>
      <c r="O34" s="38">
        <v>2767.2</v>
      </c>
      <c r="P34" s="38">
        <v>2767.2</v>
      </c>
      <c r="Q34" s="47"/>
    </row>
    <row r="35" spans="1:17" s="11" customFormat="1" ht="27.75" customHeight="1">
      <c r="A35" s="91"/>
      <c r="B35" s="95"/>
      <c r="C35" s="95"/>
      <c r="D35" s="98"/>
      <c r="E35" s="48" t="s">
        <v>48</v>
      </c>
      <c r="F35" s="48" t="s">
        <v>93</v>
      </c>
      <c r="G35" s="48" t="s">
        <v>96</v>
      </c>
      <c r="H35" s="48" t="s">
        <v>88</v>
      </c>
      <c r="I35" s="49">
        <v>820.85535000000004</v>
      </c>
      <c r="J35" s="49">
        <v>817.28489000000002</v>
      </c>
      <c r="K35" s="38">
        <v>555.68899999999996</v>
      </c>
      <c r="L35" s="38">
        <v>490.28118999999998</v>
      </c>
      <c r="M35" s="38">
        <v>829.86764000000005</v>
      </c>
      <c r="N35" s="38">
        <v>823.74405999999999</v>
      </c>
      <c r="O35" s="38">
        <v>792.5</v>
      </c>
      <c r="P35" s="38">
        <v>792.5</v>
      </c>
      <c r="Q35" s="47"/>
    </row>
    <row r="36" spans="1:17" s="11" customFormat="1" ht="27.75" customHeight="1">
      <c r="A36" s="91"/>
      <c r="B36" s="95"/>
      <c r="C36" s="95"/>
      <c r="D36" s="98"/>
      <c r="E36" s="48" t="s">
        <v>48</v>
      </c>
      <c r="F36" s="48" t="s">
        <v>93</v>
      </c>
      <c r="G36" s="48" t="s">
        <v>96</v>
      </c>
      <c r="H36" s="48" t="s">
        <v>89</v>
      </c>
      <c r="I36" s="49">
        <v>5.0779999999999999E-2</v>
      </c>
      <c r="J36" s="49">
        <v>5.0779999999999999E-2</v>
      </c>
      <c r="K36" s="38">
        <v>0.01</v>
      </c>
      <c r="L36" s="38">
        <v>6.8000000000000005E-4</v>
      </c>
      <c r="M36" s="38">
        <v>6.8000000000000005E-4</v>
      </c>
      <c r="N36" s="38">
        <v>6.8000000000000005E-4</v>
      </c>
      <c r="O36" s="38"/>
      <c r="P36" s="38"/>
      <c r="Q36" s="47"/>
    </row>
    <row r="37" spans="1:17" s="11" customFormat="1" ht="27.75" customHeight="1">
      <c r="A37" s="91"/>
      <c r="B37" s="95"/>
      <c r="C37" s="95"/>
      <c r="D37" s="99" t="s">
        <v>128</v>
      </c>
      <c r="E37" s="48" t="s">
        <v>48</v>
      </c>
      <c r="F37" s="48" t="s">
        <v>93</v>
      </c>
      <c r="G37" s="48" t="s">
        <v>129</v>
      </c>
      <c r="H37" s="48" t="s">
        <v>94</v>
      </c>
      <c r="I37" s="49">
        <v>366.78699999999998</v>
      </c>
      <c r="J37" s="49">
        <v>366.78699999999998</v>
      </c>
      <c r="K37" s="38">
        <v>125</v>
      </c>
      <c r="L37" s="38">
        <v>122.37027999999999</v>
      </c>
      <c r="M37" s="38">
        <v>392.37700000000001</v>
      </c>
      <c r="N37" s="38">
        <v>392.37700000000001</v>
      </c>
      <c r="O37" s="38"/>
      <c r="P37" s="38"/>
      <c r="Q37" s="47"/>
    </row>
    <row r="38" spans="1:17" s="11" customFormat="1" ht="27.75" customHeight="1">
      <c r="A38" s="91"/>
      <c r="B38" s="95"/>
      <c r="C38" s="95"/>
      <c r="D38" s="99"/>
      <c r="E38" s="48" t="s">
        <v>48</v>
      </c>
      <c r="F38" s="48" t="s">
        <v>93</v>
      </c>
      <c r="G38" s="48" t="s">
        <v>129</v>
      </c>
      <c r="H38" s="48" t="s">
        <v>95</v>
      </c>
      <c r="I38" s="49">
        <v>110.76993</v>
      </c>
      <c r="J38" s="49">
        <v>110.76993</v>
      </c>
      <c r="K38" s="38">
        <v>50</v>
      </c>
      <c r="L38" s="38">
        <v>36.955820000000003</v>
      </c>
      <c r="M38" s="38">
        <v>118.498</v>
      </c>
      <c r="N38" s="38">
        <v>118.498</v>
      </c>
      <c r="O38" s="38"/>
      <c r="P38" s="38"/>
      <c r="Q38" s="47"/>
    </row>
    <row r="39" spans="1:17" s="11" customFormat="1" ht="27.75" customHeight="1">
      <c r="A39" s="91"/>
      <c r="B39" s="95"/>
      <c r="C39" s="95"/>
      <c r="D39" s="99"/>
      <c r="E39" s="48" t="s">
        <v>48</v>
      </c>
      <c r="F39" s="48" t="s">
        <v>93</v>
      </c>
      <c r="G39" s="48" t="s">
        <v>129</v>
      </c>
      <c r="H39" s="48" t="s">
        <v>88</v>
      </c>
      <c r="I39" s="38">
        <v>6</v>
      </c>
      <c r="J39" s="49">
        <v>6</v>
      </c>
      <c r="K39" s="38">
        <v>6</v>
      </c>
      <c r="L39" s="38">
        <v>5.9168000000000003</v>
      </c>
      <c r="M39" s="38">
        <v>6</v>
      </c>
      <c r="N39" s="38">
        <v>5.9168000000000003</v>
      </c>
      <c r="O39" s="38"/>
      <c r="P39" s="38"/>
      <c r="Q39" s="47"/>
    </row>
    <row r="40" spans="1:17" ht="20.25" customHeight="1">
      <c r="A40" s="91"/>
      <c r="B40" s="95"/>
      <c r="C40" s="95"/>
      <c r="D40" s="99" t="s">
        <v>107</v>
      </c>
      <c r="E40" s="41" t="s">
        <v>48</v>
      </c>
      <c r="F40" s="41" t="s">
        <v>93</v>
      </c>
      <c r="G40" s="41" t="s">
        <v>97</v>
      </c>
      <c r="H40" s="41" t="s">
        <v>94</v>
      </c>
      <c r="I40" s="40">
        <v>291.10095000000001</v>
      </c>
      <c r="J40" s="40">
        <v>291.10095000000001</v>
      </c>
      <c r="K40" s="38"/>
      <c r="L40" s="38"/>
      <c r="M40" s="38"/>
      <c r="N40" s="38"/>
      <c r="O40" s="38"/>
      <c r="P40" s="38"/>
      <c r="Q40" s="39"/>
    </row>
    <row r="41" spans="1:17" ht="20.25" customHeight="1">
      <c r="A41" s="91"/>
      <c r="B41" s="95"/>
      <c r="C41" s="95"/>
      <c r="D41" s="99"/>
      <c r="E41" s="41" t="s">
        <v>48</v>
      </c>
      <c r="F41" s="41" t="s">
        <v>93</v>
      </c>
      <c r="G41" s="41" t="s">
        <v>97</v>
      </c>
      <c r="H41" s="41" t="s">
        <v>95</v>
      </c>
      <c r="I41" s="40">
        <v>87.912490000000005</v>
      </c>
      <c r="J41" s="40">
        <v>87.912490000000005</v>
      </c>
      <c r="K41" s="38"/>
      <c r="L41" s="38"/>
      <c r="M41" s="38"/>
      <c r="N41" s="38"/>
      <c r="O41" s="38"/>
      <c r="P41" s="38"/>
      <c r="Q41" s="39"/>
    </row>
    <row r="42" spans="1:17" ht="20.25" customHeight="1">
      <c r="A42" s="91"/>
      <c r="B42" s="95"/>
      <c r="C42" s="95"/>
      <c r="D42" s="99"/>
      <c r="E42" s="41" t="s">
        <v>48</v>
      </c>
      <c r="F42" s="41" t="s">
        <v>93</v>
      </c>
      <c r="G42" s="41" t="s">
        <v>97</v>
      </c>
      <c r="H42" s="41" t="s">
        <v>88</v>
      </c>
      <c r="I42" s="40">
        <v>12.96</v>
      </c>
      <c r="J42" s="40">
        <v>12.6564</v>
      </c>
      <c r="K42" s="38"/>
      <c r="L42" s="38"/>
      <c r="M42" s="38"/>
      <c r="N42" s="38"/>
      <c r="O42" s="38"/>
      <c r="P42" s="38"/>
      <c r="Q42" s="39"/>
    </row>
    <row r="43" spans="1:17" ht="24" customHeight="1">
      <c r="A43" s="91"/>
      <c r="B43" s="95"/>
      <c r="C43" s="95"/>
      <c r="D43" s="99" t="s">
        <v>117</v>
      </c>
      <c r="E43" s="41" t="s">
        <v>48</v>
      </c>
      <c r="F43" s="41" t="s">
        <v>93</v>
      </c>
      <c r="G43" s="41" t="s">
        <v>114</v>
      </c>
      <c r="H43" s="41" t="s">
        <v>94</v>
      </c>
      <c r="I43" s="40">
        <v>366.78699999999998</v>
      </c>
      <c r="J43" s="40">
        <v>366.78699999999998</v>
      </c>
      <c r="K43" s="38">
        <v>150</v>
      </c>
      <c r="L43" s="38">
        <v>147.46544</v>
      </c>
      <c r="M43" s="38">
        <v>392.37700000000001</v>
      </c>
      <c r="N43" s="38">
        <v>392.37700000000001</v>
      </c>
      <c r="O43" s="38"/>
      <c r="P43" s="38"/>
      <c r="Q43" s="39"/>
    </row>
    <row r="44" spans="1:17" ht="20.25" customHeight="1">
      <c r="A44" s="91"/>
      <c r="B44" s="95"/>
      <c r="C44" s="95"/>
      <c r="D44" s="99"/>
      <c r="E44" s="41" t="s">
        <v>48</v>
      </c>
      <c r="F44" s="41" t="s">
        <v>93</v>
      </c>
      <c r="G44" s="41" t="s">
        <v>114</v>
      </c>
      <c r="H44" s="41" t="s">
        <v>95</v>
      </c>
      <c r="I44" s="40">
        <v>110.77</v>
      </c>
      <c r="J44" s="40">
        <v>110.77</v>
      </c>
      <c r="K44" s="38">
        <v>55</v>
      </c>
      <c r="L44" s="38">
        <v>44.534559999999999</v>
      </c>
      <c r="M44" s="38">
        <v>118.498</v>
      </c>
      <c r="N44" s="38">
        <v>118.498</v>
      </c>
      <c r="O44" s="38"/>
      <c r="P44" s="38"/>
      <c r="Q44" s="39"/>
    </row>
    <row r="45" spans="1:17" ht="26.25" customHeight="1">
      <c r="A45" s="91"/>
      <c r="B45" s="95"/>
      <c r="C45" s="95"/>
      <c r="D45" s="99"/>
      <c r="E45" s="41" t="s">
        <v>48</v>
      </c>
      <c r="F45" s="41" t="s">
        <v>93</v>
      </c>
      <c r="G45" s="41" t="s">
        <v>114</v>
      </c>
      <c r="H45" s="41" t="s">
        <v>88</v>
      </c>
      <c r="I45" s="40">
        <v>11.999930000000001</v>
      </c>
      <c r="J45" s="40">
        <v>11.9971</v>
      </c>
      <c r="K45" s="38">
        <v>12</v>
      </c>
      <c r="L45" s="38">
        <v>12</v>
      </c>
      <c r="M45" s="38">
        <v>12</v>
      </c>
      <c r="N45" s="38">
        <v>12</v>
      </c>
      <c r="O45" s="38"/>
      <c r="P45" s="38"/>
      <c r="Q45" s="39"/>
    </row>
    <row r="46" spans="1:17" ht="63.75" customHeight="1">
      <c r="A46" s="91"/>
      <c r="B46" s="95"/>
      <c r="C46" s="95"/>
      <c r="D46" s="35" t="s">
        <v>50</v>
      </c>
      <c r="E46" s="41" t="s">
        <v>49</v>
      </c>
      <c r="F46" s="35" t="s">
        <v>51</v>
      </c>
      <c r="G46" s="35" t="s">
        <v>51</v>
      </c>
      <c r="H46" s="35" t="s">
        <v>51</v>
      </c>
      <c r="I46" s="38">
        <f>I51+I52+I54+I55+I56+I57+I58+I59+I60+I61+I62</f>
        <v>19970.393000000004</v>
      </c>
      <c r="J46" s="38">
        <f>J51+J52+J54+J55+J56+J57+J58+J59+J60+J61+J62</f>
        <v>19858.177230000001</v>
      </c>
      <c r="K46" s="38">
        <f>K49+K50+K51+K52+K53+K54+K55+K56+K57+K58+K59+K60+K61+K62+K63</f>
        <v>11365.31025</v>
      </c>
      <c r="L46" s="38">
        <f>L49+L50+L51+L52+L53+L54+L55+L56+L57+L58+L59+L60+L61+L62+L63</f>
        <v>10327.89984</v>
      </c>
      <c r="M46" s="38">
        <f>M47+M48+M49+M50+M51+M52+M53+M54+M55+M56+M57+M58+M59+M60+M61+M62+M63</f>
        <v>23494.319999999996</v>
      </c>
      <c r="N46" s="38">
        <f>N47+N48+N49+N50+N51+N52+N53+N54+N55+N56+N57+N58+N59+N60+N61+N62+N63</f>
        <v>23454.729620000002</v>
      </c>
      <c r="O46" s="38">
        <f>O49+O50+O51+O52+O53+O54+O55+O56+O57+O58+O59+O60+O61+O62+O63</f>
        <v>21863.5</v>
      </c>
      <c r="P46" s="38">
        <f>P49+P50+P51+P52+P53+P54+P55+P56+P57+P58+P59+P60+P61+P62+P63</f>
        <v>21863.5</v>
      </c>
      <c r="Q46" s="50"/>
    </row>
    <row r="47" spans="1:17" ht="32.25" customHeight="1">
      <c r="A47" s="91"/>
      <c r="B47" s="95"/>
      <c r="C47" s="95"/>
      <c r="D47" s="97" t="s">
        <v>171</v>
      </c>
      <c r="E47" s="41" t="s">
        <v>49</v>
      </c>
      <c r="F47" s="48" t="s">
        <v>91</v>
      </c>
      <c r="G47" s="48" t="s">
        <v>172</v>
      </c>
      <c r="H47" s="48">
        <v>121</v>
      </c>
      <c r="I47" s="38"/>
      <c r="J47" s="38"/>
      <c r="K47" s="38"/>
      <c r="L47" s="38"/>
      <c r="M47" s="38">
        <v>62.244</v>
      </c>
      <c r="N47" s="38">
        <v>62.244</v>
      </c>
      <c r="O47" s="38"/>
      <c r="P47" s="38"/>
      <c r="Q47" s="39"/>
    </row>
    <row r="48" spans="1:17" ht="32.25" customHeight="1">
      <c r="A48" s="91"/>
      <c r="B48" s="95"/>
      <c r="C48" s="95"/>
      <c r="D48" s="98"/>
      <c r="E48" s="41" t="s">
        <v>49</v>
      </c>
      <c r="F48" s="48" t="s">
        <v>91</v>
      </c>
      <c r="G48" s="48" t="s">
        <v>172</v>
      </c>
      <c r="H48" s="48">
        <v>129</v>
      </c>
      <c r="I48" s="38"/>
      <c r="J48" s="38"/>
      <c r="K48" s="38"/>
      <c r="L48" s="38"/>
      <c r="M48" s="38">
        <v>18.797999999999998</v>
      </c>
      <c r="N48" s="38">
        <v>18.797999999999998</v>
      </c>
      <c r="O48" s="38"/>
      <c r="P48" s="38"/>
      <c r="Q48" s="39"/>
    </row>
    <row r="49" spans="1:17" ht="63.75" customHeight="1">
      <c r="A49" s="91"/>
      <c r="B49" s="95"/>
      <c r="C49" s="95"/>
      <c r="D49" s="99" t="s">
        <v>161</v>
      </c>
      <c r="E49" s="41" t="s">
        <v>49</v>
      </c>
      <c r="F49" s="41" t="s">
        <v>91</v>
      </c>
      <c r="G49" s="41" t="s">
        <v>105</v>
      </c>
      <c r="H49" s="35">
        <v>121</v>
      </c>
      <c r="I49" s="38"/>
      <c r="J49" s="38"/>
      <c r="K49" s="38"/>
      <c r="L49" s="38"/>
      <c r="M49" s="38">
        <v>375.65300000000002</v>
      </c>
      <c r="N49" s="38">
        <v>375.65300000000002</v>
      </c>
      <c r="O49" s="38"/>
      <c r="P49" s="38"/>
      <c r="Q49" s="50"/>
    </row>
    <row r="50" spans="1:17" ht="63.75" customHeight="1">
      <c r="A50" s="91"/>
      <c r="B50" s="95"/>
      <c r="C50" s="95"/>
      <c r="D50" s="99"/>
      <c r="E50" s="41" t="s">
        <v>49</v>
      </c>
      <c r="F50" s="41" t="s">
        <v>91</v>
      </c>
      <c r="G50" s="41" t="s">
        <v>105</v>
      </c>
      <c r="H50" s="35">
        <v>129</v>
      </c>
      <c r="I50" s="38"/>
      <c r="J50" s="38"/>
      <c r="K50" s="38"/>
      <c r="L50" s="38"/>
      <c r="M50" s="38">
        <v>113.447</v>
      </c>
      <c r="N50" s="38">
        <v>113.447</v>
      </c>
      <c r="O50" s="38"/>
      <c r="P50" s="38"/>
      <c r="Q50" s="50"/>
    </row>
    <row r="51" spans="1:17" ht="24" customHeight="1">
      <c r="A51" s="93"/>
      <c r="B51" s="96"/>
      <c r="C51" s="96"/>
      <c r="D51" s="99" t="s">
        <v>116</v>
      </c>
      <c r="E51" s="41" t="s">
        <v>49</v>
      </c>
      <c r="F51" s="41" t="s">
        <v>91</v>
      </c>
      <c r="G51" s="41" t="s">
        <v>127</v>
      </c>
      <c r="H51" s="41" t="s">
        <v>86</v>
      </c>
      <c r="I51" s="40">
        <v>63.6</v>
      </c>
      <c r="J51" s="40">
        <v>63.6</v>
      </c>
      <c r="K51" s="38">
        <v>79.02</v>
      </c>
      <c r="L51" s="38">
        <v>44.011980000000001</v>
      </c>
      <c r="M51" s="38">
        <v>105.36</v>
      </c>
      <c r="N51" s="38">
        <v>102.18398000000001</v>
      </c>
      <c r="O51" s="38"/>
      <c r="P51" s="38"/>
      <c r="Q51" s="39"/>
    </row>
    <row r="52" spans="1:17" ht="24" customHeight="1">
      <c r="A52" s="93"/>
      <c r="B52" s="96"/>
      <c r="C52" s="96"/>
      <c r="D52" s="99"/>
      <c r="E52" s="41" t="s">
        <v>49</v>
      </c>
      <c r="F52" s="41" t="s">
        <v>91</v>
      </c>
      <c r="G52" s="41" t="s">
        <v>127</v>
      </c>
      <c r="H52" s="41" t="s">
        <v>87</v>
      </c>
      <c r="I52" s="40">
        <v>19.207000000000001</v>
      </c>
      <c r="J52" s="40">
        <v>19.207000000000001</v>
      </c>
      <c r="K52" s="38">
        <v>23.864000000000001</v>
      </c>
      <c r="L52" s="38">
        <v>10.60624</v>
      </c>
      <c r="M52" s="38">
        <v>31.818000000000001</v>
      </c>
      <c r="N52" s="38">
        <v>30.859549999999999</v>
      </c>
      <c r="O52" s="38"/>
      <c r="P52" s="38"/>
      <c r="Q52" s="39"/>
    </row>
    <row r="53" spans="1:17" ht="24" customHeight="1">
      <c r="A53" s="93"/>
      <c r="B53" s="96"/>
      <c r="C53" s="96"/>
      <c r="D53" s="100"/>
      <c r="E53" s="41" t="s">
        <v>49</v>
      </c>
      <c r="F53" s="41" t="s">
        <v>93</v>
      </c>
      <c r="G53" s="41" t="s">
        <v>127</v>
      </c>
      <c r="H53" s="41" t="s">
        <v>162</v>
      </c>
      <c r="I53" s="40"/>
      <c r="J53" s="40"/>
      <c r="K53" s="38"/>
      <c r="L53" s="38"/>
      <c r="M53" s="38"/>
      <c r="N53" s="38"/>
      <c r="O53" s="38"/>
      <c r="P53" s="38"/>
      <c r="Q53" s="39"/>
    </row>
    <row r="54" spans="1:17">
      <c r="A54" s="93"/>
      <c r="B54" s="96"/>
      <c r="C54" s="96"/>
      <c r="D54" s="99" t="s">
        <v>108</v>
      </c>
      <c r="E54" s="41" t="s">
        <v>49</v>
      </c>
      <c r="F54" s="41" t="s">
        <v>91</v>
      </c>
      <c r="G54" s="41" t="s">
        <v>92</v>
      </c>
      <c r="H54" s="41" t="s">
        <v>86</v>
      </c>
      <c r="I54" s="40">
        <v>13283.48285</v>
      </c>
      <c r="J54" s="51">
        <v>13283.48285</v>
      </c>
      <c r="K54" s="38">
        <v>7863.4809800000003</v>
      </c>
      <c r="L54" s="38">
        <v>7485.5745900000002</v>
      </c>
      <c r="M54" s="38">
        <v>15581.746999999999</v>
      </c>
      <c r="N54" s="38">
        <v>15581.329750000001</v>
      </c>
      <c r="O54" s="38">
        <v>14857.5</v>
      </c>
      <c r="P54" s="38">
        <v>14857.5</v>
      </c>
      <c r="Q54" s="52"/>
    </row>
    <row r="55" spans="1:17">
      <c r="A55" s="93"/>
      <c r="B55" s="96"/>
      <c r="C55" s="96"/>
      <c r="D55" s="99"/>
      <c r="E55" s="41" t="s">
        <v>49</v>
      </c>
      <c r="F55" s="41" t="s">
        <v>91</v>
      </c>
      <c r="G55" s="41" t="s">
        <v>92</v>
      </c>
      <c r="H55" s="41" t="s">
        <v>90</v>
      </c>
      <c r="I55" s="40">
        <v>2.16</v>
      </c>
      <c r="J55" s="51">
        <v>2.16</v>
      </c>
      <c r="K55" s="38">
        <v>0.72</v>
      </c>
      <c r="L55" s="38">
        <v>0.72</v>
      </c>
      <c r="M55" s="38">
        <v>2.8246199999999999</v>
      </c>
      <c r="N55" s="38">
        <v>2.8246199999999999</v>
      </c>
      <c r="O55" s="38">
        <v>6.84</v>
      </c>
      <c r="P55" s="38">
        <v>6.84</v>
      </c>
      <c r="Q55" s="52"/>
    </row>
    <row r="56" spans="1:17">
      <c r="A56" s="93"/>
      <c r="B56" s="96"/>
      <c r="C56" s="96"/>
      <c r="D56" s="99"/>
      <c r="E56" s="41" t="s">
        <v>49</v>
      </c>
      <c r="F56" s="41" t="s">
        <v>91</v>
      </c>
      <c r="G56" s="41" t="s">
        <v>92</v>
      </c>
      <c r="H56" s="41" t="s">
        <v>87</v>
      </c>
      <c r="I56" s="40">
        <v>3982.7626700000001</v>
      </c>
      <c r="J56" s="51">
        <v>3982.7626700000001</v>
      </c>
      <c r="K56" s="38">
        <v>2185.6962699999999</v>
      </c>
      <c r="L56" s="38">
        <v>1695.2556</v>
      </c>
      <c r="M56" s="38">
        <v>4679.4129999999996</v>
      </c>
      <c r="N56" s="38">
        <v>4678.2458500000002</v>
      </c>
      <c r="O56" s="38">
        <v>4480.16</v>
      </c>
      <c r="P56" s="38">
        <v>4480.16</v>
      </c>
      <c r="Q56" s="52"/>
    </row>
    <row r="57" spans="1:17">
      <c r="A57" s="93"/>
      <c r="B57" s="96"/>
      <c r="C57" s="96"/>
      <c r="D57" s="99"/>
      <c r="E57" s="41" t="s">
        <v>49</v>
      </c>
      <c r="F57" s="41" t="s">
        <v>91</v>
      </c>
      <c r="G57" s="41" t="s">
        <v>92</v>
      </c>
      <c r="H57" s="41" t="s">
        <v>88</v>
      </c>
      <c r="I57" s="40">
        <v>788.00932999999998</v>
      </c>
      <c r="J57" s="51">
        <v>762.47465999999997</v>
      </c>
      <c r="K57" s="38">
        <v>274.37299999999999</v>
      </c>
      <c r="L57" s="38">
        <v>257.38673</v>
      </c>
      <c r="M57" s="38">
        <v>836.77088000000003</v>
      </c>
      <c r="N57" s="38">
        <v>829.28156999999999</v>
      </c>
      <c r="O57" s="38">
        <v>761</v>
      </c>
      <c r="P57" s="38">
        <v>761</v>
      </c>
      <c r="Q57" s="52"/>
    </row>
    <row r="58" spans="1:17">
      <c r="A58" s="93"/>
      <c r="B58" s="96"/>
      <c r="C58" s="96"/>
      <c r="D58" s="99"/>
      <c r="E58" s="41" t="s">
        <v>49</v>
      </c>
      <c r="F58" s="41" t="s">
        <v>91</v>
      </c>
      <c r="G58" s="41" t="s">
        <v>92</v>
      </c>
      <c r="H58" s="41" t="s">
        <v>135</v>
      </c>
      <c r="I58" s="40">
        <v>1472.0994800000001</v>
      </c>
      <c r="J58" s="51">
        <v>1385.4183800000001</v>
      </c>
      <c r="K58" s="38">
        <v>793.05600000000004</v>
      </c>
      <c r="L58" s="38">
        <v>707.71999000000005</v>
      </c>
      <c r="M58" s="38">
        <v>1396.1445000000001</v>
      </c>
      <c r="N58" s="38">
        <v>1369.8475900000001</v>
      </c>
      <c r="O58" s="38">
        <v>1468</v>
      </c>
      <c r="P58" s="38">
        <v>1468</v>
      </c>
      <c r="Q58" s="52"/>
    </row>
    <row r="59" spans="1:17">
      <c r="A59" s="93"/>
      <c r="B59" s="96"/>
      <c r="C59" s="96"/>
      <c r="D59" s="99"/>
      <c r="E59" s="41" t="s">
        <v>49</v>
      </c>
      <c r="F59" s="41" t="s">
        <v>91</v>
      </c>
      <c r="G59" s="41" t="s">
        <v>92</v>
      </c>
      <c r="H59" s="41" t="s">
        <v>113</v>
      </c>
      <c r="I59" s="40"/>
      <c r="J59" s="51"/>
      <c r="K59" s="38"/>
      <c r="L59" s="38"/>
      <c r="M59" s="38"/>
      <c r="N59" s="38"/>
      <c r="O59" s="38"/>
      <c r="P59" s="38"/>
      <c r="Q59" s="52"/>
    </row>
    <row r="60" spans="1:17">
      <c r="A60" s="94"/>
      <c r="B60" s="96"/>
      <c r="C60" s="96"/>
      <c r="D60" s="99"/>
      <c r="E60" s="41" t="s">
        <v>49</v>
      </c>
      <c r="F60" s="41" t="s">
        <v>91</v>
      </c>
      <c r="G60" s="41" t="s">
        <v>92</v>
      </c>
      <c r="H60" s="41" t="s">
        <v>89</v>
      </c>
      <c r="I60" s="40">
        <v>69.071669999999997</v>
      </c>
      <c r="J60" s="51">
        <v>69.071669999999997</v>
      </c>
      <c r="K60" s="38">
        <v>0.1</v>
      </c>
      <c r="L60" s="38">
        <v>1.4710000000000001E-2</v>
      </c>
      <c r="M60" s="38">
        <v>0.1</v>
      </c>
      <c r="N60" s="38">
        <v>1.4710000000000001E-2</v>
      </c>
      <c r="O60" s="38"/>
      <c r="P60" s="38"/>
      <c r="Q60" s="52"/>
    </row>
    <row r="61" spans="1:17">
      <c r="A61" s="53"/>
      <c r="B61" s="96"/>
      <c r="C61" s="96"/>
      <c r="D61" s="99" t="s">
        <v>147</v>
      </c>
      <c r="E61" s="41" t="s">
        <v>49</v>
      </c>
      <c r="F61" s="41" t="s">
        <v>91</v>
      </c>
      <c r="G61" s="41" t="s">
        <v>146</v>
      </c>
      <c r="H61" s="41" t="s">
        <v>86</v>
      </c>
      <c r="I61" s="40">
        <v>222.7</v>
      </c>
      <c r="J61" s="51">
        <v>222.7</v>
      </c>
      <c r="K61" s="38">
        <v>110</v>
      </c>
      <c r="L61" s="38">
        <v>110</v>
      </c>
      <c r="M61" s="38">
        <v>222.73400000000001</v>
      </c>
      <c r="N61" s="38">
        <v>222.73400000000001</v>
      </c>
      <c r="O61" s="38">
        <v>222.73400000000001</v>
      </c>
      <c r="P61" s="38">
        <v>222.73400000000001</v>
      </c>
      <c r="Q61" s="52"/>
    </row>
    <row r="62" spans="1:17">
      <c r="A62" s="53"/>
      <c r="B62" s="96"/>
      <c r="C62" s="96"/>
      <c r="D62" s="100"/>
      <c r="E62" s="41" t="s">
        <v>49</v>
      </c>
      <c r="F62" s="41" t="s">
        <v>91</v>
      </c>
      <c r="G62" s="41" t="s">
        <v>146</v>
      </c>
      <c r="H62" s="41" t="s">
        <v>87</v>
      </c>
      <c r="I62" s="40">
        <v>67.3</v>
      </c>
      <c r="J62" s="51">
        <v>67.3</v>
      </c>
      <c r="K62" s="38">
        <v>35</v>
      </c>
      <c r="L62" s="38">
        <v>16.61</v>
      </c>
      <c r="M62" s="38">
        <v>67.266000000000005</v>
      </c>
      <c r="N62" s="38">
        <v>67.266000000000005</v>
      </c>
      <c r="O62" s="38">
        <v>67.266000000000005</v>
      </c>
      <c r="P62" s="38">
        <v>67.266000000000005</v>
      </c>
      <c r="Q62" s="52"/>
    </row>
    <row r="63" spans="1:17" ht="38.25">
      <c r="A63" s="53"/>
      <c r="B63" s="96"/>
      <c r="C63" s="96"/>
      <c r="D63" s="54" t="s">
        <v>163</v>
      </c>
      <c r="E63" s="41" t="s">
        <v>49</v>
      </c>
      <c r="F63" s="41" t="s">
        <v>93</v>
      </c>
      <c r="G63" s="41" t="s">
        <v>130</v>
      </c>
      <c r="H63" s="41">
        <v>870</v>
      </c>
      <c r="I63" s="55"/>
      <c r="J63" s="55"/>
      <c r="K63" s="38"/>
      <c r="L63" s="38"/>
      <c r="M63" s="38"/>
      <c r="N63" s="38"/>
      <c r="O63" s="38"/>
      <c r="P63" s="38"/>
      <c r="Q63" s="52"/>
    </row>
    <row r="64" spans="1:17" s="1" customFormat="1" ht="22.5" customHeight="1">
      <c r="A64" s="73"/>
      <c r="B64" s="73"/>
      <c r="C64" s="73"/>
      <c r="D64" s="73"/>
      <c r="E64" s="73"/>
      <c r="F64" s="73"/>
      <c r="G64" s="8"/>
      <c r="H64" s="8"/>
      <c r="I64" s="8"/>
      <c r="J64" s="8"/>
      <c r="K64" s="28"/>
      <c r="L64" s="28"/>
      <c r="M64" s="34"/>
      <c r="N64" s="28"/>
      <c r="O64" s="28"/>
      <c r="P64" s="28"/>
    </row>
    <row r="65" spans="2:11" ht="45" customHeight="1">
      <c r="B65" s="73" t="s">
        <v>151</v>
      </c>
      <c r="C65" s="73"/>
      <c r="D65" s="73"/>
      <c r="E65" s="73"/>
      <c r="F65" s="73"/>
      <c r="G65" s="73"/>
      <c r="H65" s="8"/>
      <c r="I65" s="8"/>
      <c r="J65" s="8" t="s">
        <v>152</v>
      </c>
      <c r="K65" s="8"/>
    </row>
    <row r="68" spans="2:11"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2:11">
      <c r="B69" s="3" t="s">
        <v>153</v>
      </c>
    </row>
    <row r="70" spans="2:11">
      <c r="B70" s="3" t="s">
        <v>141</v>
      </c>
    </row>
    <row r="71" spans="2:11">
      <c r="B71" s="11"/>
      <c r="C71" s="11"/>
      <c r="D71" s="11"/>
      <c r="E71" s="11"/>
      <c r="F71" s="11"/>
      <c r="G71" s="11"/>
      <c r="H71" s="11"/>
      <c r="I71" s="11"/>
      <c r="J71" s="11"/>
      <c r="K71" s="11"/>
    </row>
  </sheetData>
  <mergeCells count="43">
    <mergeCell ref="A26:A60"/>
    <mergeCell ref="B26:B63"/>
    <mergeCell ref="C26:C63"/>
    <mergeCell ref="A64:F64"/>
    <mergeCell ref="B65:G65"/>
    <mergeCell ref="D29:D30"/>
    <mergeCell ref="D31:D32"/>
    <mergeCell ref="D33:D36"/>
    <mergeCell ref="D37:D39"/>
    <mergeCell ref="D40:D42"/>
    <mergeCell ref="D43:D45"/>
    <mergeCell ref="D47:D48"/>
    <mergeCell ref="D49:D50"/>
    <mergeCell ref="D51:D53"/>
    <mergeCell ref="D54:D60"/>
    <mergeCell ref="D61:D62"/>
    <mergeCell ref="A16:A18"/>
    <mergeCell ref="B16:B18"/>
    <mergeCell ref="C16:C21"/>
    <mergeCell ref="A22:A25"/>
    <mergeCell ref="B22:B25"/>
    <mergeCell ref="C22:C25"/>
    <mergeCell ref="K5:L9"/>
    <mergeCell ref="M5:N9"/>
    <mergeCell ref="A12:A15"/>
    <mergeCell ref="B12:B15"/>
    <mergeCell ref="C12:C15"/>
    <mergeCell ref="O5:P5"/>
    <mergeCell ref="O6:O10"/>
    <mergeCell ref="P6:P10"/>
    <mergeCell ref="A1:Q1"/>
    <mergeCell ref="A4:A10"/>
    <mergeCell ref="B4:B10"/>
    <mergeCell ref="C4:C10"/>
    <mergeCell ref="D4:D10"/>
    <mergeCell ref="E4:H4"/>
    <mergeCell ref="I4:P4"/>
    <mergeCell ref="Q4:Q10"/>
    <mergeCell ref="E5:E10"/>
    <mergeCell ref="F5:F10"/>
    <mergeCell ref="G5:G10"/>
    <mergeCell ref="H5:H10"/>
    <mergeCell ref="I5:J9"/>
  </mergeCells>
  <pageMargins left="0.11811023622047245" right="0.11811023622047245" top="0.15748031496062992" bottom="0.19685039370078741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46"/>
  <sheetViews>
    <sheetView tabSelected="1" workbookViewId="0">
      <selection activeCell="N1" sqref="N1:N1048576"/>
    </sheetView>
  </sheetViews>
  <sheetFormatPr defaultColWidth="14.5703125" defaultRowHeight="15"/>
  <cols>
    <col min="1" max="1" width="6" style="2" customWidth="1"/>
    <col min="2" max="2" width="14.5703125" style="2"/>
    <col min="3" max="3" width="20.28515625" style="2" customWidth="1"/>
    <col min="4" max="4" width="25.140625" style="2" customWidth="1"/>
    <col min="5" max="6" width="12.28515625" style="2" customWidth="1"/>
    <col min="7" max="7" width="11.28515625" style="2" customWidth="1"/>
    <col min="8" max="8" width="12.42578125" style="2" customWidth="1"/>
    <col min="9" max="9" width="13.28515625" style="12" customWidth="1"/>
    <col min="10" max="10" width="13.28515625" style="9" customWidth="1"/>
    <col min="11" max="11" width="14.5703125" style="2" customWidth="1"/>
    <col min="12" max="12" width="15.140625" style="2" customWidth="1"/>
    <col min="13" max="13" width="12.42578125" style="2" customWidth="1"/>
    <col min="14" max="16384" width="14.5703125" style="2"/>
  </cols>
  <sheetData>
    <row r="1" spans="1:13" ht="90" customHeight="1">
      <c r="A1" s="101" t="s">
        <v>168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>
      <c r="L2" s="2" t="s">
        <v>39</v>
      </c>
    </row>
    <row r="3" spans="1:13">
      <c r="A3" s="103" t="s">
        <v>26</v>
      </c>
      <c r="B3" s="103" t="s">
        <v>27</v>
      </c>
      <c r="C3" s="103" t="s">
        <v>28</v>
      </c>
      <c r="D3" s="103" t="s">
        <v>29</v>
      </c>
      <c r="E3" s="103" t="s">
        <v>157</v>
      </c>
      <c r="F3" s="103"/>
      <c r="G3" s="103" t="s">
        <v>158</v>
      </c>
      <c r="H3" s="103"/>
      <c r="I3" s="103"/>
      <c r="J3" s="103"/>
      <c r="K3" s="103" t="s">
        <v>4</v>
      </c>
      <c r="L3" s="103"/>
      <c r="M3" s="103" t="s">
        <v>15</v>
      </c>
    </row>
    <row r="4" spans="1:13">
      <c r="A4" s="103"/>
      <c r="B4" s="103"/>
      <c r="C4" s="103"/>
      <c r="D4" s="103"/>
      <c r="E4" s="103"/>
      <c r="F4" s="103"/>
      <c r="G4" s="103" t="s">
        <v>6</v>
      </c>
      <c r="H4" s="103"/>
      <c r="I4" s="104" t="s">
        <v>7</v>
      </c>
      <c r="J4" s="104"/>
      <c r="K4" s="103"/>
      <c r="L4" s="103"/>
      <c r="M4" s="103"/>
    </row>
    <row r="5" spans="1:13">
      <c r="A5" s="103"/>
      <c r="B5" s="103"/>
      <c r="C5" s="103"/>
      <c r="D5" s="103"/>
      <c r="E5" s="56" t="s">
        <v>8</v>
      </c>
      <c r="F5" s="56" t="s">
        <v>9</v>
      </c>
      <c r="G5" s="56" t="s">
        <v>8</v>
      </c>
      <c r="H5" s="56" t="s">
        <v>9</v>
      </c>
      <c r="I5" s="57" t="s">
        <v>8</v>
      </c>
      <c r="J5" s="58" t="s">
        <v>9</v>
      </c>
      <c r="K5" s="56" t="s">
        <v>134</v>
      </c>
      <c r="L5" s="56" t="s">
        <v>150</v>
      </c>
      <c r="M5" s="103"/>
    </row>
    <row r="6" spans="1:13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  <c r="I6" s="57">
        <v>9</v>
      </c>
      <c r="J6" s="58">
        <v>10</v>
      </c>
      <c r="K6" s="56">
        <v>11</v>
      </c>
      <c r="L6" s="56">
        <v>12</v>
      </c>
      <c r="M6" s="56">
        <v>13</v>
      </c>
    </row>
    <row r="7" spans="1:13">
      <c r="A7" s="105">
        <v>1</v>
      </c>
      <c r="B7" s="105" t="s">
        <v>30</v>
      </c>
      <c r="C7" s="105" t="s">
        <v>78</v>
      </c>
      <c r="D7" s="59" t="s">
        <v>31</v>
      </c>
      <c r="E7" s="60">
        <f t="shared" ref="E7:F7" si="0">E9+E10+E11+E12+E13+E14</f>
        <v>117078.4803</v>
      </c>
      <c r="F7" s="60">
        <f t="shared" si="0"/>
        <v>116961.46231999999</v>
      </c>
      <c r="G7" s="60">
        <f>G9+G10+G11+G12+G13+G14</f>
        <v>71121.355330000006</v>
      </c>
      <c r="H7" s="60">
        <f t="shared" ref="H7:L7" si="1">H9+H10+H11+H12+H13+H14</f>
        <v>64735.370159999999</v>
      </c>
      <c r="I7" s="60">
        <f t="shared" si="1"/>
        <v>129420.26999999999</v>
      </c>
      <c r="J7" s="60">
        <f t="shared" si="1"/>
        <v>129355.72278000001</v>
      </c>
      <c r="K7" s="60">
        <f t="shared" si="1"/>
        <v>108780.8</v>
      </c>
      <c r="L7" s="60">
        <f t="shared" si="1"/>
        <v>107425.5</v>
      </c>
      <c r="M7" s="60"/>
    </row>
    <row r="8" spans="1:13">
      <c r="A8" s="105"/>
      <c r="B8" s="105"/>
      <c r="C8" s="105"/>
      <c r="D8" s="59" t="s">
        <v>32</v>
      </c>
      <c r="E8" s="61"/>
      <c r="F8" s="61"/>
      <c r="G8" s="62"/>
      <c r="H8" s="62"/>
      <c r="I8" s="61"/>
      <c r="J8" s="61"/>
      <c r="K8" s="62"/>
      <c r="L8" s="62"/>
      <c r="M8" s="59"/>
    </row>
    <row r="9" spans="1:13">
      <c r="A9" s="105"/>
      <c r="B9" s="105"/>
      <c r="C9" s="105"/>
      <c r="D9" s="59" t="s">
        <v>33</v>
      </c>
      <c r="E9" s="61"/>
      <c r="F9" s="61"/>
      <c r="G9" s="62"/>
      <c r="H9" s="62"/>
      <c r="I9" s="61"/>
      <c r="J9" s="61"/>
      <c r="K9" s="62"/>
      <c r="L9" s="62"/>
      <c r="M9" s="59"/>
    </row>
    <row r="10" spans="1:13">
      <c r="A10" s="105"/>
      <c r="B10" s="105"/>
      <c r="C10" s="105"/>
      <c r="D10" s="59" t="s">
        <v>34</v>
      </c>
      <c r="E10" s="60">
        <f>E18+E26+E34</f>
        <v>40130.006999999998</v>
      </c>
      <c r="F10" s="60">
        <f>F18+F26+F34</f>
        <v>40130.006999999998</v>
      </c>
      <c r="G10" s="60">
        <f>G18+G26+G34</f>
        <v>18825.484</v>
      </c>
      <c r="H10" s="60">
        <f t="shared" ref="H10:L11" si="2">H18+H26+H34</f>
        <v>18653.818220000001</v>
      </c>
      <c r="I10" s="60">
        <f>I18+I26+I34</f>
        <v>38394.119999999995</v>
      </c>
      <c r="J10" s="60">
        <f>J18+J26+J34</f>
        <v>38389.985529999998</v>
      </c>
      <c r="K10" s="60">
        <f t="shared" si="2"/>
        <v>8752.2999999999993</v>
      </c>
      <c r="L10" s="60">
        <f t="shared" si="2"/>
        <v>8752.2999999999993</v>
      </c>
      <c r="M10" s="60"/>
    </row>
    <row r="11" spans="1:13">
      <c r="A11" s="105"/>
      <c r="B11" s="105"/>
      <c r="C11" s="105"/>
      <c r="D11" s="59" t="s">
        <v>35</v>
      </c>
      <c r="E11" s="60">
        <f t="shared" ref="E11:G11" si="3">E19+E27+E35</f>
        <v>75293.385999999999</v>
      </c>
      <c r="F11" s="60">
        <f t="shared" si="3"/>
        <v>75176.674449999991</v>
      </c>
      <c r="G11" s="60">
        <f t="shared" si="3"/>
        <v>51752.871330000002</v>
      </c>
      <c r="H11" s="60">
        <f t="shared" si="2"/>
        <v>45585.69904</v>
      </c>
      <c r="I11" s="60">
        <f>I19+I27+I35</f>
        <v>89696.4</v>
      </c>
      <c r="J11" s="60">
        <f>J19+J27+J35</f>
        <v>89636.070449999999</v>
      </c>
      <c r="K11" s="60">
        <f t="shared" si="2"/>
        <v>99738.5</v>
      </c>
      <c r="L11" s="60">
        <f t="shared" si="2"/>
        <v>98383.2</v>
      </c>
      <c r="M11" s="59"/>
    </row>
    <row r="12" spans="1:13">
      <c r="A12" s="105"/>
      <c r="B12" s="105"/>
      <c r="C12" s="105"/>
      <c r="D12" s="59" t="s">
        <v>36</v>
      </c>
      <c r="E12" s="60"/>
      <c r="F12" s="60"/>
      <c r="G12" s="60"/>
      <c r="H12" s="60"/>
      <c r="I12" s="60"/>
      <c r="J12" s="60"/>
      <c r="K12" s="60"/>
      <c r="L12" s="60"/>
      <c r="M12" s="59"/>
    </row>
    <row r="13" spans="1:13">
      <c r="A13" s="105"/>
      <c r="B13" s="105"/>
      <c r="C13" s="105"/>
      <c r="D13" s="59" t="s">
        <v>37</v>
      </c>
      <c r="E13" s="60">
        <f t="shared" ref="E13:L13" si="4">E21+E29+E37</f>
        <v>1655.0872999999999</v>
      </c>
      <c r="F13" s="60">
        <f t="shared" si="4"/>
        <v>1654.78087</v>
      </c>
      <c r="G13" s="60">
        <f t="shared" si="4"/>
        <v>543</v>
      </c>
      <c r="H13" s="60">
        <f t="shared" si="4"/>
        <v>495.85289999999998</v>
      </c>
      <c r="I13" s="60">
        <f t="shared" si="4"/>
        <v>1329.75</v>
      </c>
      <c r="J13" s="60">
        <f t="shared" ref="J13" si="5">J21+J29+J37</f>
        <v>1329.6668</v>
      </c>
      <c r="K13" s="60">
        <f t="shared" si="4"/>
        <v>290</v>
      </c>
      <c r="L13" s="60">
        <f t="shared" si="4"/>
        <v>290</v>
      </c>
      <c r="M13" s="59"/>
    </row>
    <row r="14" spans="1:13">
      <c r="A14" s="105"/>
      <c r="B14" s="105"/>
      <c r="C14" s="105"/>
      <c r="D14" s="59" t="s">
        <v>38</v>
      </c>
      <c r="E14" s="61"/>
      <c r="F14" s="61"/>
      <c r="G14" s="60"/>
      <c r="H14" s="60"/>
      <c r="I14" s="60"/>
      <c r="J14" s="60"/>
      <c r="K14" s="60"/>
      <c r="L14" s="60"/>
      <c r="M14" s="59"/>
    </row>
    <row r="15" spans="1:13">
      <c r="A15" s="105">
        <v>2</v>
      </c>
      <c r="B15" s="105" t="s">
        <v>82</v>
      </c>
      <c r="C15" s="105" t="s">
        <v>79</v>
      </c>
      <c r="D15" s="59" t="s">
        <v>31</v>
      </c>
      <c r="E15" s="60">
        <f>E17+E18+E19+E20+E21+E22</f>
        <v>83064.600000000006</v>
      </c>
      <c r="F15" s="60">
        <f>F17+F18+F19+F20+F21+F22</f>
        <v>83064.600000000006</v>
      </c>
      <c r="G15" s="60">
        <f>G17+G18+G19+G20+G21+G22</f>
        <v>52199.788410000001</v>
      </c>
      <c r="H15" s="60">
        <f t="shared" ref="H15:L15" si="6">H17+H18+H19+H20+H21+H22</f>
        <v>48003.892</v>
      </c>
      <c r="I15" s="60">
        <f t="shared" si="6"/>
        <v>90288.1</v>
      </c>
      <c r="J15" s="60">
        <f t="shared" si="6"/>
        <v>90288.1</v>
      </c>
      <c r="K15" s="60">
        <f t="shared" si="6"/>
        <v>74194.7</v>
      </c>
      <c r="L15" s="60">
        <f t="shared" si="6"/>
        <v>72712.399999999994</v>
      </c>
      <c r="M15" s="59"/>
    </row>
    <row r="16" spans="1:13">
      <c r="A16" s="105"/>
      <c r="B16" s="105"/>
      <c r="C16" s="105"/>
      <c r="D16" s="59" t="s">
        <v>32</v>
      </c>
      <c r="E16" s="61"/>
      <c r="F16" s="63"/>
      <c r="G16" s="64"/>
      <c r="H16" s="64"/>
      <c r="I16" s="61"/>
      <c r="J16" s="63"/>
      <c r="K16" s="64"/>
      <c r="L16" s="64"/>
      <c r="M16" s="59"/>
    </row>
    <row r="17" spans="1:13">
      <c r="A17" s="105"/>
      <c r="B17" s="105"/>
      <c r="C17" s="105"/>
      <c r="D17" s="59" t="s">
        <v>33</v>
      </c>
      <c r="E17" s="61"/>
      <c r="F17" s="63"/>
      <c r="G17" s="64"/>
      <c r="H17" s="64"/>
      <c r="I17" s="61"/>
      <c r="J17" s="63"/>
      <c r="K17" s="64"/>
      <c r="L17" s="64"/>
      <c r="M17" s="59"/>
    </row>
    <row r="18" spans="1:13">
      <c r="A18" s="105"/>
      <c r="B18" s="105"/>
      <c r="C18" s="105"/>
      <c r="D18" s="59" t="s">
        <v>34</v>
      </c>
      <c r="E18" s="61">
        <v>40047.199999999997</v>
      </c>
      <c r="F18" s="61">
        <v>40047.199999999997</v>
      </c>
      <c r="G18" s="60">
        <v>18461.400000000001</v>
      </c>
      <c r="H18" s="60">
        <v>18439.2</v>
      </c>
      <c r="I18" s="60">
        <v>36878.699999999997</v>
      </c>
      <c r="J18" s="60">
        <v>36878.699999999997</v>
      </c>
      <c r="K18" s="60">
        <v>8752.2999999999993</v>
      </c>
      <c r="L18" s="60">
        <v>8752.2999999999993</v>
      </c>
      <c r="M18" s="59"/>
    </row>
    <row r="19" spans="1:13">
      <c r="A19" s="105"/>
      <c r="B19" s="105"/>
      <c r="C19" s="105"/>
      <c r="D19" s="59" t="s">
        <v>35</v>
      </c>
      <c r="E19" s="61">
        <v>43017.4</v>
      </c>
      <c r="F19" s="61">
        <v>43017.4</v>
      </c>
      <c r="G19" s="60">
        <v>33738.38841</v>
      </c>
      <c r="H19" s="60">
        <v>29564.691999999999</v>
      </c>
      <c r="I19" s="60">
        <v>53409.4</v>
      </c>
      <c r="J19" s="60">
        <v>53409.4</v>
      </c>
      <c r="K19" s="60">
        <v>65442.400000000001</v>
      </c>
      <c r="L19" s="60">
        <v>63960.1</v>
      </c>
      <c r="M19" s="59"/>
    </row>
    <row r="20" spans="1:13">
      <c r="A20" s="105"/>
      <c r="B20" s="105"/>
      <c r="C20" s="105"/>
      <c r="D20" s="59" t="s">
        <v>36</v>
      </c>
      <c r="E20" s="61"/>
      <c r="F20" s="63"/>
      <c r="G20" s="64"/>
      <c r="H20" s="64"/>
      <c r="I20" s="61"/>
      <c r="J20" s="63"/>
      <c r="K20" s="64"/>
      <c r="L20" s="64"/>
      <c r="M20" s="59"/>
    </row>
    <row r="21" spans="1:13">
      <c r="A21" s="105"/>
      <c r="B21" s="105"/>
      <c r="C21" s="105"/>
      <c r="D21" s="59" t="s">
        <v>37</v>
      </c>
      <c r="E21" s="61"/>
      <c r="F21" s="63"/>
      <c r="G21" s="64"/>
      <c r="H21" s="64"/>
      <c r="I21" s="61"/>
      <c r="J21" s="63"/>
      <c r="K21" s="64"/>
      <c r="L21" s="64"/>
      <c r="M21" s="59"/>
    </row>
    <row r="22" spans="1:13">
      <c r="A22" s="105"/>
      <c r="B22" s="105"/>
      <c r="C22" s="105"/>
      <c r="D22" s="59" t="s">
        <v>38</v>
      </c>
      <c r="E22" s="61"/>
      <c r="F22" s="63"/>
      <c r="G22" s="64"/>
      <c r="H22" s="64"/>
      <c r="I22" s="61"/>
      <c r="J22" s="63"/>
      <c r="K22" s="64"/>
      <c r="L22" s="64"/>
      <c r="M22" s="59"/>
    </row>
    <row r="23" spans="1:13">
      <c r="A23" s="105">
        <v>3</v>
      </c>
      <c r="B23" s="105" t="s">
        <v>83</v>
      </c>
      <c r="C23" s="105" t="s">
        <v>80</v>
      </c>
      <c r="D23" s="59" t="s">
        <v>31</v>
      </c>
      <c r="E23" s="60">
        <f>E25+E26+E27+E28+E29+E30</f>
        <v>112.5</v>
      </c>
      <c r="F23" s="60">
        <f>F25+F26+F27+F28+F29+F30</f>
        <v>112.48284</v>
      </c>
      <c r="G23" s="60">
        <f t="shared" ref="G23:L23" si="7">G25+G26+G27+G28+G29+G30</f>
        <v>93.273970000000006</v>
      </c>
      <c r="H23" s="60">
        <f t="shared" si="7"/>
        <v>92.80547</v>
      </c>
      <c r="I23" s="60">
        <f t="shared" si="7"/>
        <v>118.2</v>
      </c>
      <c r="J23" s="60">
        <f t="shared" si="7"/>
        <v>99.449939999999998</v>
      </c>
      <c r="K23" s="60"/>
      <c r="L23" s="60">
        <f t="shared" si="7"/>
        <v>127</v>
      </c>
      <c r="M23" s="59"/>
    </row>
    <row r="24" spans="1:13">
      <c r="A24" s="105"/>
      <c r="B24" s="105"/>
      <c r="C24" s="105"/>
      <c r="D24" s="59" t="s">
        <v>32</v>
      </c>
      <c r="E24" s="61"/>
      <c r="F24" s="63"/>
      <c r="G24" s="64"/>
      <c r="H24" s="64"/>
      <c r="I24" s="61"/>
      <c r="J24" s="63"/>
      <c r="K24" s="64"/>
      <c r="L24" s="64"/>
      <c r="M24" s="59"/>
    </row>
    <row r="25" spans="1:13">
      <c r="A25" s="105"/>
      <c r="B25" s="105"/>
      <c r="C25" s="105"/>
      <c r="D25" s="59" t="s">
        <v>33</v>
      </c>
      <c r="E25" s="61"/>
      <c r="F25" s="63"/>
      <c r="G25" s="64"/>
      <c r="H25" s="64"/>
      <c r="I25" s="61"/>
      <c r="J25" s="63"/>
      <c r="K25" s="64"/>
      <c r="L25" s="64"/>
      <c r="M25" s="59"/>
    </row>
    <row r="26" spans="1:13">
      <c r="A26" s="105"/>
      <c r="B26" s="105"/>
      <c r="C26" s="105"/>
      <c r="D26" s="59" t="s">
        <v>34</v>
      </c>
      <c r="E26" s="61"/>
      <c r="F26" s="63"/>
      <c r="G26" s="64"/>
      <c r="H26" s="64"/>
      <c r="I26" s="61"/>
      <c r="J26" s="63"/>
      <c r="K26" s="64"/>
      <c r="L26" s="64"/>
      <c r="M26" s="59"/>
    </row>
    <row r="27" spans="1:13">
      <c r="A27" s="105"/>
      <c r="B27" s="105"/>
      <c r="C27" s="105"/>
      <c r="D27" s="59" t="s">
        <v>35</v>
      </c>
      <c r="E27" s="61">
        <v>112.5</v>
      </c>
      <c r="F27" s="65">
        <v>112.48284</v>
      </c>
      <c r="G27" s="60">
        <v>93.273970000000006</v>
      </c>
      <c r="H27" s="60">
        <v>92.80547</v>
      </c>
      <c r="I27" s="60">
        <v>118.2</v>
      </c>
      <c r="J27" s="60">
        <v>99.449939999999998</v>
      </c>
      <c r="K27" s="60"/>
      <c r="L27" s="60">
        <v>127</v>
      </c>
      <c r="M27" s="59"/>
    </row>
    <row r="28" spans="1:13">
      <c r="A28" s="105"/>
      <c r="B28" s="105"/>
      <c r="C28" s="105"/>
      <c r="D28" s="59" t="s">
        <v>36</v>
      </c>
      <c r="E28" s="61"/>
      <c r="F28" s="63"/>
      <c r="G28" s="64"/>
      <c r="H28" s="64"/>
      <c r="I28" s="61"/>
      <c r="J28" s="63"/>
      <c r="K28" s="64"/>
      <c r="L28" s="64"/>
      <c r="M28" s="59"/>
    </row>
    <row r="29" spans="1:13">
      <c r="A29" s="105"/>
      <c r="B29" s="105"/>
      <c r="C29" s="105"/>
      <c r="D29" s="59" t="s">
        <v>37</v>
      </c>
      <c r="E29" s="61"/>
      <c r="F29" s="63"/>
      <c r="G29" s="64"/>
      <c r="H29" s="64"/>
      <c r="I29" s="61"/>
      <c r="J29" s="63"/>
      <c r="K29" s="64"/>
      <c r="L29" s="64"/>
      <c r="M29" s="59"/>
    </row>
    <row r="30" spans="1:13">
      <c r="A30" s="105"/>
      <c r="B30" s="105"/>
      <c r="C30" s="105"/>
      <c r="D30" s="59" t="s">
        <v>38</v>
      </c>
      <c r="E30" s="61"/>
      <c r="F30" s="63"/>
      <c r="G30" s="64"/>
      <c r="H30" s="64"/>
      <c r="I30" s="61"/>
      <c r="J30" s="63"/>
      <c r="K30" s="64"/>
      <c r="L30" s="64"/>
      <c r="M30" s="59"/>
    </row>
    <row r="31" spans="1:13">
      <c r="A31" s="105">
        <v>4</v>
      </c>
      <c r="B31" s="105" t="s">
        <v>84</v>
      </c>
      <c r="C31" s="105" t="s">
        <v>81</v>
      </c>
      <c r="D31" s="59" t="s">
        <v>31</v>
      </c>
      <c r="E31" s="60">
        <f t="shared" ref="E31:F31" si="8">E33+E34+E35+E36+E37+E38</f>
        <v>33901.380300000004</v>
      </c>
      <c r="F31" s="60">
        <f t="shared" si="8"/>
        <v>33784.379480000003</v>
      </c>
      <c r="G31" s="60">
        <f>G33+G34+G35+G36+G37+G38</f>
        <v>18828.292949999999</v>
      </c>
      <c r="H31" s="60">
        <f t="shared" ref="H31:L31" si="9">H33+H34+H35+H36+H37+H38</f>
        <v>16638.672689999999</v>
      </c>
      <c r="I31" s="60">
        <f t="shared" si="9"/>
        <v>39013.97</v>
      </c>
      <c r="J31" s="60">
        <f t="shared" si="9"/>
        <v>38968.172839999999</v>
      </c>
      <c r="K31" s="60">
        <f t="shared" si="9"/>
        <v>34586.1</v>
      </c>
      <c r="L31" s="60">
        <f t="shared" si="9"/>
        <v>34586.1</v>
      </c>
      <c r="M31" s="59"/>
    </row>
    <row r="32" spans="1:13">
      <c r="A32" s="105"/>
      <c r="B32" s="105"/>
      <c r="C32" s="105"/>
      <c r="D32" s="59" t="s">
        <v>32</v>
      </c>
      <c r="E32" s="60"/>
      <c r="F32" s="60"/>
      <c r="G32" s="64"/>
      <c r="H32" s="66"/>
      <c r="I32" s="60"/>
      <c r="J32" s="60"/>
      <c r="K32" s="66"/>
      <c r="L32" s="66"/>
      <c r="M32" s="59"/>
    </row>
    <row r="33" spans="1:13">
      <c r="A33" s="105"/>
      <c r="B33" s="105"/>
      <c r="C33" s="105"/>
      <c r="D33" s="59" t="s">
        <v>33</v>
      </c>
      <c r="E33" s="60"/>
      <c r="F33" s="60"/>
      <c r="G33" s="64"/>
      <c r="H33" s="66"/>
      <c r="I33" s="60"/>
      <c r="J33" s="60"/>
      <c r="K33" s="66"/>
      <c r="L33" s="66"/>
      <c r="M33" s="59"/>
    </row>
    <row r="34" spans="1:13">
      <c r="A34" s="105"/>
      <c r="B34" s="105"/>
      <c r="C34" s="105"/>
      <c r="D34" s="59" t="s">
        <v>34</v>
      </c>
      <c r="E34" s="67">
        <v>82.807000000000002</v>
      </c>
      <c r="F34" s="63">
        <v>82.807000000000002</v>
      </c>
      <c r="G34" s="60">
        <v>364.084</v>
      </c>
      <c r="H34" s="60">
        <v>214.61822000000001</v>
      </c>
      <c r="I34" s="60">
        <v>1515.42</v>
      </c>
      <c r="J34" s="60">
        <v>1511.2855300000001</v>
      </c>
      <c r="K34" s="60"/>
      <c r="L34" s="60"/>
      <c r="M34" s="60"/>
    </row>
    <row r="35" spans="1:13">
      <c r="A35" s="105"/>
      <c r="B35" s="105"/>
      <c r="C35" s="105"/>
      <c r="D35" s="59" t="s">
        <v>35</v>
      </c>
      <c r="E35" s="67">
        <v>32163.486000000001</v>
      </c>
      <c r="F35" s="63">
        <v>32046.79161</v>
      </c>
      <c r="G35" s="60">
        <v>17921.20895</v>
      </c>
      <c r="H35" s="60">
        <v>15928.201569999999</v>
      </c>
      <c r="I35" s="60">
        <v>36168.800000000003</v>
      </c>
      <c r="J35" s="60">
        <v>36127.220509999999</v>
      </c>
      <c r="K35" s="60">
        <v>34296.1</v>
      </c>
      <c r="L35" s="60">
        <v>34296.1</v>
      </c>
      <c r="M35" s="60"/>
    </row>
    <row r="36" spans="1:13">
      <c r="A36" s="105"/>
      <c r="B36" s="105"/>
      <c r="C36" s="105"/>
      <c r="D36" s="59" t="s">
        <v>36</v>
      </c>
      <c r="E36" s="61"/>
      <c r="F36" s="63"/>
      <c r="G36" s="60"/>
      <c r="H36" s="60"/>
      <c r="I36" s="60"/>
      <c r="J36" s="60"/>
      <c r="K36" s="60"/>
      <c r="L36" s="60"/>
      <c r="M36" s="60"/>
    </row>
    <row r="37" spans="1:13">
      <c r="A37" s="105"/>
      <c r="B37" s="105"/>
      <c r="C37" s="105"/>
      <c r="D37" s="59" t="s">
        <v>37</v>
      </c>
      <c r="E37" s="67">
        <v>1655.0872999999999</v>
      </c>
      <c r="F37" s="63">
        <v>1654.78087</v>
      </c>
      <c r="G37" s="60">
        <v>543</v>
      </c>
      <c r="H37" s="60">
        <v>495.85289999999998</v>
      </c>
      <c r="I37" s="60">
        <v>1329.75</v>
      </c>
      <c r="J37" s="60">
        <v>1329.6668</v>
      </c>
      <c r="K37" s="60">
        <v>290</v>
      </c>
      <c r="L37" s="60">
        <v>290</v>
      </c>
      <c r="M37" s="60"/>
    </row>
    <row r="38" spans="1:13">
      <c r="A38" s="105"/>
      <c r="B38" s="105"/>
      <c r="C38" s="105"/>
      <c r="D38" s="59" t="s">
        <v>38</v>
      </c>
      <c r="E38" s="60"/>
      <c r="F38" s="60"/>
      <c r="G38" s="64"/>
      <c r="H38" s="64"/>
      <c r="I38" s="60"/>
      <c r="J38" s="60"/>
      <c r="K38" s="64"/>
      <c r="L38" s="64"/>
      <c r="M38" s="59"/>
    </row>
    <row r="39" spans="1:13">
      <c r="A39" s="5"/>
      <c r="B39" s="5"/>
      <c r="C39" s="5"/>
      <c r="D39" s="5"/>
      <c r="E39" s="5"/>
      <c r="F39" s="5"/>
      <c r="G39" s="6"/>
      <c r="H39" s="6"/>
      <c r="I39" s="10"/>
      <c r="J39" s="10"/>
      <c r="K39" s="6"/>
      <c r="L39" s="6"/>
      <c r="M39" s="5"/>
    </row>
    <row r="40" spans="1:13" ht="18.75">
      <c r="A40" s="73" t="s">
        <v>151</v>
      </c>
      <c r="B40" s="73"/>
      <c r="C40" s="73"/>
      <c r="D40" s="73"/>
      <c r="E40" s="73"/>
      <c r="F40" s="73"/>
      <c r="G40" s="8"/>
      <c r="H40" s="8"/>
      <c r="I40" s="8" t="s">
        <v>152</v>
      </c>
      <c r="J40" s="8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3">
      <c r="A44" s="3" t="s">
        <v>153</v>
      </c>
      <c r="B44" s="3"/>
      <c r="C44" s="3"/>
      <c r="D44" s="3"/>
      <c r="E44" s="3"/>
      <c r="F44" s="3"/>
      <c r="G44" s="3"/>
      <c r="H44" s="3"/>
      <c r="I44" s="3"/>
      <c r="J44" s="3"/>
    </row>
    <row r="45" spans="1:13">
      <c r="A45" s="3" t="s">
        <v>141</v>
      </c>
      <c r="B45" s="3"/>
      <c r="C45" s="3"/>
      <c r="D45" s="3"/>
      <c r="E45" s="3"/>
      <c r="F45" s="3"/>
      <c r="G45" s="3"/>
      <c r="H45" s="3"/>
      <c r="I45" s="3"/>
      <c r="J45" s="3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</row>
  </sheetData>
  <mergeCells count="24">
    <mergeCell ref="A40:F40"/>
    <mergeCell ref="A23:A30"/>
    <mergeCell ref="B23:B30"/>
    <mergeCell ref="C23:C30"/>
    <mergeCell ref="A31:A38"/>
    <mergeCell ref="B31:B38"/>
    <mergeCell ref="C31:C38"/>
    <mergeCell ref="A7:A14"/>
    <mergeCell ref="B7:B14"/>
    <mergeCell ref="C7:C14"/>
    <mergeCell ref="A15:A22"/>
    <mergeCell ref="B15:B22"/>
    <mergeCell ref="C15:C22"/>
    <mergeCell ref="A1:M1"/>
    <mergeCell ref="A3:A5"/>
    <mergeCell ref="B3:B5"/>
    <mergeCell ref="C3:C5"/>
    <mergeCell ref="D3:D5"/>
    <mergeCell ref="E3:F4"/>
    <mergeCell ref="G3:J3"/>
    <mergeCell ref="K3:L4"/>
    <mergeCell ref="M3:M5"/>
    <mergeCell ref="G4:H4"/>
    <mergeCell ref="I4:J4"/>
  </mergeCells>
  <pageMargins left="0.31496062992125984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Целевые 1 полуг</vt:lpstr>
      <vt:lpstr>Целевые год</vt:lpstr>
      <vt:lpstr>ГРБС год</vt:lpstr>
      <vt:lpstr>УБ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2023-04-18T01:11:43Z</dcterms:modified>
</cp:coreProperties>
</file>