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530" activeTab="2"/>
  </bookViews>
  <sheets>
    <sheet name="Целевые год" sheetId="16" r:id="rId1"/>
    <sheet name="ГРБС год" sheetId="11" r:id="rId2"/>
    <sheet name="Уровни бюдж  год" sheetId="14" r:id="rId3"/>
  </sheets>
  <calcPr calcId="125725"/>
</workbook>
</file>

<file path=xl/calcChain.xml><?xml version="1.0" encoding="utf-8"?>
<calcChain xmlns="http://schemas.openxmlformats.org/spreadsheetml/2006/main">
  <c r="J15" i="14"/>
  <c r="J10"/>
  <c r="J11"/>
  <c r="J13"/>
  <c r="I13"/>
  <c r="J23"/>
  <c r="J31"/>
  <c r="I31"/>
  <c r="L31"/>
  <c r="K31"/>
  <c r="H31"/>
  <c r="G31"/>
  <c r="F31"/>
  <c r="E31"/>
  <c r="L23"/>
  <c r="K23"/>
  <c r="I23"/>
  <c r="H23"/>
  <c r="G23"/>
  <c r="F23"/>
  <c r="E23"/>
  <c r="L15"/>
  <c r="K15"/>
  <c r="I15"/>
  <c r="H15"/>
  <c r="G15"/>
  <c r="F15"/>
  <c r="E15"/>
  <c r="L13"/>
  <c r="K13"/>
  <c r="H13"/>
  <c r="G13"/>
  <c r="F13"/>
  <c r="E13"/>
  <c r="L11"/>
  <c r="K11"/>
  <c r="I11"/>
  <c r="H11"/>
  <c r="G11"/>
  <c r="G7" s="1"/>
  <c r="F11"/>
  <c r="E11"/>
  <c r="E7" s="1"/>
  <c r="L10"/>
  <c r="K10"/>
  <c r="I10"/>
  <c r="H10"/>
  <c r="H7" s="1"/>
  <c r="G10"/>
  <c r="F10"/>
  <c r="F7" s="1"/>
  <c r="E10"/>
  <c r="K7"/>
  <c r="M51" i="11"/>
  <c r="M14" s="1"/>
  <c r="N51"/>
  <c r="N29"/>
  <c r="M29"/>
  <c r="M13"/>
  <c r="N25"/>
  <c r="N23"/>
  <c r="N17"/>
  <c r="N15" s="1"/>
  <c r="I51"/>
  <c r="J51"/>
  <c r="K51"/>
  <c r="L51"/>
  <c r="O51"/>
  <c r="P51"/>
  <c r="O29"/>
  <c r="O13" s="1"/>
  <c r="P29"/>
  <c r="K29"/>
  <c r="L29"/>
  <c r="J29"/>
  <c r="I29"/>
  <c r="P13"/>
  <c r="K25"/>
  <c r="K23" s="1"/>
  <c r="L25"/>
  <c r="L23" s="1"/>
  <c r="M25"/>
  <c r="M23" s="1"/>
  <c r="O25"/>
  <c r="O23" s="1"/>
  <c r="P25"/>
  <c r="P23" s="1"/>
  <c r="L17"/>
  <c r="L15" s="1"/>
  <c r="M17"/>
  <c r="O17"/>
  <c r="O15" s="1"/>
  <c r="P17"/>
  <c r="K17"/>
  <c r="J17"/>
  <c r="J15" s="1"/>
  <c r="I17"/>
  <c r="J25"/>
  <c r="J23" s="1"/>
  <c r="I7" i="14" l="1"/>
  <c r="L7"/>
  <c r="J7"/>
  <c r="N14" i="11"/>
  <c r="N27"/>
  <c r="N13"/>
  <c r="N11" s="1"/>
  <c r="J27"/>
  <c r="O27"/>
  <c r="P27"/>
  <c r="L27"/>
  <c r="P14"/>
  <c r="P11" s="1"/>
  <c r="M27"/>
  <c r="M11"/>
  <c r="K27"/>
  <c r="K13"/>
  <c r="L13"/>
  <c r="K14"/>
  <c r="J13"/>
  <c r="P15"/>
  <c r="M15"/>
  <c r="K15"/>
  <c r="L14"/>
  <c r="O14"/>
  <c r="O11" s="1"/>
  <c r="J14"/>
  <c r="I27"/>
  <c r="I25"/>
  <c r="I23" s="1"/>
  <c r="I15"/>
  <c r="J11" l="1"/>
  <c r="L11"/>
  <c r="K11"/>
  <c r="I13"/>
  <c r="I14"/>
  <c r="I11" l="1"/>
</calcChain>
</file>

<file path=xl/sharedStrings.xml><?xml version="1.0" encoding="utf-8"?>
<sst xmlns="http://schemas.openxmlformats.org/spreadsheetml/2006/main" count="469" uniqueCount="169">
  <si>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</si>
  <si>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</si>
  <si>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</si>
  <si>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</si>
  <si>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</si>
  <si>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</si>
  <si>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 - июнь</t>
  </si>
  <si>
    <t>значение на конец года</t>
  </si>
  <si>
    <t>план</t>
  </si>
  <si>
    <t>факт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</si>
  <si>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</si>
  <si>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</si>
  <si>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</si>
  <si>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</si>
  <si>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</si>
  <si>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</si>
  <si>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</si>
  <si>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</si>
  <si>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</si>
  <si>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 xml:space="preserve">плановый период </t>
  </si>
  <si>
    <t xml:space="preserve">план </t>
  </si>
  <si>
    <t xml:space="preserve">         </t>
  </si>
  <si>
    <t>Муниципальная программа Емельяновского района</t>
  </si>
  <si>
    <t>всего расходные обязательства</t>
  </si>
  <si>
    <t>в том числе по ГРБС:</t>
  </si>
  <si>
    <t>Подпрограмма 1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</si>
  <si>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</si>
  <si>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</si>
  <si>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</si>
  <si>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</si>
  <si>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Муниципальная программа Емельяновсого района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</si>
  <si>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</si>
  <si>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</si>
  <si>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</si>
  <si>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</si>
  <si>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</si>
  <si>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</si>
  <si>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</si>
  <si>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</si>
  <si>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тыс.рублей</t>
  </si>
  <si>
    <t>1.</t>
  </si>
  <si>
    <t>1.1.</t>
  </si>
  <si>
    <t>%</t>
  </si>
  <si>
    <t>Показатели:</t>
  </si>
  <si>
    <t>1.1.1.</t>
  </si>
  <si>
    <t>1.2.</t>
  </si>
  <si>
    <t>Подпрограмма 2</t>
  </si>
  <si>
    <t xml:space="preserve">Администрации Емельяновского района </t>
  </si>
  <si>
    <t>009</t>
  </si>
  <si>
    <t>090</t>
  </si>
  <si>
    <t>Муниципальное казенное учреждение «Финансовое управление администрации Емельяновского района Красноярского края»</t>
  </si>
  <si>
    <t>х</t>
  </si>
  <si>
    <t>1.3.</t>
  </si>
  <si>
    <t>1.2.1.</t>
  </si>
  <si>
    <t>единиц</t>
  </si>
  <si>
    <t>Целевой показатель:</t>
  </si>
  <si>
    <t>Цель: Обеспечение долгосрочной сбалансированности и устойчивости бюджетной системы Емельяновского района, повышение качества и прозрачности управления муниципальными финансами</t>
  </si>
  <si>
    <t>Минимальный размер бюджетной обеспеченности поселений Емельяновского района после выравнивания</t>
  </si>
  <si>
    <t>Доля расходов на обслуживание муниципального долга Емельяновского района в объеме расходов районного бюджета, за исключением объема расходов, которые осуществляются за счет субвенций, предоставляемых из краевого бюджета</t>
  </si>
  <si>
    <t>Доля расходов районного бюджета, формируемых в рамках муниципальных программ Емельяновского района</t>
  </si>
  <si>
    <t>—</t>
  </si>
  <si>
    <t>не менее 92</t>
  </si>
  <si>
    <t>Задача 1. Обеспечение равных условий для устойчивого и эффективного исполнения расходных обязательств муниципальных образований района, обеспечение сбалансированности и повышение финансовой самостоятельности бюджетов поселений</t>
  </si>
  <si>
    <t>Подпрограмма 1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района"</t>
  </si>
  <si>
    <t>Подпрограмма2. «Управление муниципальным долгом Емельяновского района»</t>
  </si>
  <si>
    <t>Задача 2. Эффективное управление муниципальным долгом Емельяновского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</si>
  <si>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обеспечение контроля за соблюдением законодательства в финансово-бюджетной сфере, а также повышения эффективности расходов районного бюджета  </t>
  </si>
  <si>
    <t>тыс. рублей</t>
  </si>
  <si>
    <t xml:space="preserve">Минимальный размер бюджетной обеспеченности поселений Емельяновского района после выравнивания 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</si>
  <si>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</si>
  <si>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Отношение муниципального долга Емельяновского района к доходам районного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</si>
  <si>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менее 100</t>
  </si>
  <si>
    <t>Отношение годовой суммы платежей на погашение и обслуживание муниципального долга Емельяновского района к доходам районного бюджета</t>
  </si>
  <si>
    <t xml:space="preserve">Доля расходов на обслуживание муниципального
долга Емельяновского района в объеме расходов
районного бюджета, за исключением объема 
расходов, которые осуществляются за счет 
субвенций, предоставляемых из краевого бюджета и (или) поступлений налоговых доходов по дополнительным нормативам отчислений
</t>
  </si>
  <si>
    <t>Просроченная задолженность по долговым обязательствам Емельяновского района</t>
  </si>
  <si>
    <t>Обеспечение исполнения расходных обязательств района (за исключением безвозмездных поступлений)</t>
  </si>
  <si>
    <t>Количество обслуживаемых  учреждений МКУ «Центр обеспечения»</t>
  </si>
  <si>
    <t>Разработка и размещение на официальном сайте администрации Емельяновского района презентации «Путеводитель по бюджету Емельяновского района»</t>
  </si>
  <si>
    <t>Соотношение количества фактически проведенных контрольных мероприятий к количеству запланированных</t>
  </si>
  <si>
    <t xml:space="preserve">Подпрограмма 3 </t>
  </si>
  <si>
    <t>Управление муниципальными финансами Емельяновского района</t>
  </si>
  <si>
    <t>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</t>
  </si>
  <si>
    <t>Управление муниципальным долгом Емельяновского района</t>
  </si>
  <si>
    <t xml:space="preserve">Обеспечение реализации муниципальной  программы и прочие мероприятия  </t>
  </si>
  <si>
    <t>Подпрограмма  1</t>
  </si>
  <si>
    <t>Подпрограмма  2</t>
  </si>
  <si>
    <t>Подпрограмма  3</t>
  </si>
  <si>
    <t>Подпрограмма 3. «Обеспечение реализации муниципальной  программы и прочие мероприятия»</t>
  </si>
  <si>
    <t>121</t>
  </si>
  <si>
    <t>129</t>
  </si>
  <si>
    <t>244</t>
  </si>
  <si>
    <t>853</t>
  </si>
  <si>
    <t>122</t>
  </si>
  <si>
    <t>0106</t>
  </si>
  <si>
    <t>0530080210</t>
  </si>
  <si>
    <t>0113</t>
  </si>
  <si>
    <t>111</t>
  </si>
  <si>
    <t>119</t>
  </si>
  <si>
    <t>0530080610</t>
  </si>
  <si>
    <t>0530085610</t>
  </si>
  <si>
    <t>540</t>
  </si>
  <si>
    <t>1401</t>
  </si>
  <si>
    <t>0510076010</t>
  </si>
  <si>
    <t>511</t>
  </si>
  <si>
    <t>0510080170</t>
  </si>
  <si>
    <t>1403</t>
  </si>
  <si>
    <t>0510080180</t>
  </si>
  <si>
    <t>112</t>
  </si>
  <si>
    <t>0530010470</t>
  </si>
  <si>
    <t xml:space="preserve">Предоставление дотаций на выравнивание бюджетной обеспеченности поселений из районного фонда финансовой поддержки за счет средств краевого бюджета </t>
  </si>
  <si>
    <t xml:space="preserve">Предоставление дотаций на выравнивание бюджетной обеспеченности поселений из районного фонда финансовой поддержки за счет средств районного бюджета </t>
  </si>
  <si>
    <t xml:space="preserve">Обеспечение деятельности (оказание услуг) подведомственных учреждений </t>
  </si>
  <si>
    <t>Осуществление полномочий по организации бухгалтерского учета ,переданных администрацией Никольского сельсовета</t>
  </si>
  <si>
    <t xml:space="preserve">Руководство и управление в сфере установленных функций органов местного самоуправления </t>
  </si>
  <si>
    <t>2021 год</t>
  </si>
  <si>
    <t>не менее 95</t>
  </si>
  <si>
    <t xml:space="preserve">Расходы на обслуживание муниципального  долга Емельяновского района </t>
  </si>
  <si>
    <t>1301</t>
  </si>
  <si>
    <t>0520082090</t>
  </si>
  <si>
    <t>730</t>
  </si>
  <si>
    <t>Повышение размеров оплаты труда отдельным категориям работников бюджетной сферы</t>
  </si>
  <si>
    <t>0530010390</t>
  </si>
  <si>
    <t>831</t>
  </si>
  <si>
    <t>0530010380</t>
  </si>
  <si>
    <t>0530086610</t>
  </si>
  <si>
    <t>0530010210</t>
  </si>
  <si>
    <t>0530010230</t>
  </si>
  <si>
    <t>&lt;=0,008</t>
  </si>
  <si>
    <t>&lt;=1,9</t>
  </si>
  <si>
    <t xml:space="preserve">Иные межбюджетные трансферты на обеспечение сбалансированности бюджетов поселений </t>
  </si>
  <si>
    <t>Региональные выплаты и выплаты , 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</si>
  <si>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Повышение минимальных размеров окладов (должностных окладов), ставок заработной платы работников бюджетной сферы,которым предоставляется региональная выплата, и выплата заработной платы отдельным категориям работников бюджетной сферы в части, соответствующей размерам заработной платы, установленным для целей расчета региональной выплаты , в связи с повышением размеров их оплаты труда</t>
  </si>
  <si>
    <t>Повышение с 1 октября 2019 года на 4,3 процента заработной платы работников бюджетной сферы, за исключением отдельных категорий работников</t>
  </si>
  <si>
    <t>Осуществление полномочий по организации бухгалтерского учета ,переданных администрацией сельсовета Памяти 13 Борцов</t>
  </si>
  <si>
    <t>Год, предшествующий отчетному году реализации программы 2019 год</t>
  </si>
  <si>
    <t>январь-июнь 2020 года</t>
  </si>
  <si>
    <t>значение на конец года 2020</t>
  </si>
  <si>
    <t>2022 год</t>
  </si>
  <si>
    <t>Год, предшествующий отчетному году 2019 год</t>
  </si>
  <si>
    <t>Отчетный год реализации муниципальной программы Емельяновского района 2020 год</t>
  </si>
  <si>
    <t>Год предшествующий отчетному году 2019 год</t>
  </si>
  <si>
    <t>Отчетный год реализации муниципальной  программы Емельяновского района 2020 год</t>
  </si>
  <si>
    <t>&lt;=0,018</t>
  </si>
  <si>
    <t>&lt;=0,029</t>
  </si>
  <si>
    <t>Не менее 95</t>
  </si>
  <si>
    <t>Не менее 94</t>
  </si>
  <si>
    <t>Отношение годовой суммы платежей по погашению и обслуживанию муниципального долга Емельяновского района к годовому  объему налоговых, неналоговых доходов районного бюджета и дотаций  из бюджетов бюджетной системы Российской Федерации</t>
  </si>
  <si>
    <t>1.3.1.</t>
  </si>
  <si>
    <t>Менее 100</t>
  </si>
  <si>
    <t>&lt;= 16,7</t>
  </si>
  <si>
    <t>&lt;=10,74</t>
  </si>
  <si>
    <t>&lt;=14,51</t>
  </si>
  <si>
    <t>Не менее 92</t>
  </si>
  <si>
    <t>Предоставление дотаций на выравнивание бюджетной обеспеченности за счет средств краевого бюджета</t>
  </si>
  <si>
    <t>Предоставление дотаций на выравнивание бюджетной обеспеченности поселений за счет средств районного бюджета</t>
  </si>
  <si>
    <t>Частичное финансирование (возмещение) расходов на повышение с 1 июня 2020 года размеров оплаты труда отдельным категориям работников бюджетной сферы</t>
  </si>
  <si>
    <t>0530010360</t>
  </si>
  <si>
    <t>0530010490</t>
  </si>
  <si>
    <t>Осуществление полномочий по организации бухгалтерского учета, переданных администрацией Зеледеевского сельсовета</t>
  </si>
  <si>
    <t>0530082320</t>
  </si>
  <si>
    <t>Частичное финансирование (возмещение) расходов на повышение с 1 октября 2020 года размеров оплаты труда отдельным категориям работников бюджетной сферы</t>
  </si>
  <si>
    <t>0530010350</t>
  </si>
  <si>
    <t>Реализация мероприятий за счет средств, полученных за содействие развитию налогового потенциала</t>
  </si>
  <si>
    <t>05300S7450</t>
  </si>
  <si>
    <r>
  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13"/>
        <color theme="1"/>
        <rFont val="Times New Roman"/>
        <family val="1"/>
        <charset val="204"/>
      </rPr>
      <t>муниципальной  программы Емельяновского района                                                                                                                             «Управление муниципальными финансами Емельяновского района» за      2020 год</t>
    </r>
  </si>
  <si>
    <r>
      <t xml:space="preserve">Информация
об использовании бюджетных ассигнований районного бюджета
и иных средств на реализацию программы с указанием плановых
и фактических значений </t>
    </r>
    <r>
      <rPr>
        <b/>
        <sz val="11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2020  год</t>
    </r>
    <r>
      <rPr>
        <sz val="11"/>
        <color theme="1"/>
        <rFont val="Times New Roman"/>
        <family val="1"/>
        <charset val="204"/>
      </rPr>
      <t xml:space="preserve">
</t>
    </r>
  </si>
  <si>
    <t>&lt;=0,025</t>
  </si>
  <si>
    <t>&lt;= 15,86</t>
  </si>
  <si>
    <r>
      <t xml:space="preserve">
Информация
о целевых показателях муниципальной  программы Емельяновского района
 и показателях результативности подпрограмм  и отдельных  мероприятий 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 2020 год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</si>
</sst>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?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Font="1"/>
    <xf numFmtId="0" fontId="5" fillId="2" borderId="0" xfId="0" applyFont="1" applyFill="1"/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justify"/>
    </xf>
    <xf numFmtId="0" fontId="5" fillId="0" borderId="1" xfId="0" applyFont="1" applyBorder="1"/>
    <xf numFmtId="0" fontId="1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" fontId="5" fillId="0" borderId="0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165" fontId="12" fillId="0" borderId="11" xfId="0" applyNumberFormat="1" applyFont="1" applyBorder="1" applyAlignment="1" applyProtection="1">
      <alignment horizontal="left" vertical="center" wrapText="1"/>
    </xf>
    <xf numFmtId="0" fontId="9" fillId="2" borderId="0" xfId="0" applyFont="1" applyFill="1"/>
    <xf numFmtId="0" fontId="0" fillId="0" borderId="0" xfId="0" applyFont="1" applyFill="1"/>
    <xf numFmtId="164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/>
    <xf numFmtId="0" fontId="7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/>
    </xf>
    <xf numFmtId="49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/>
    <xf numFmtId="164" fontId="0" fillId="0" borderId="1" xfId="0" applyNumberFormat="1" applyFont="1" applyFill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" fillId="0" borderId="1" xfId="0" applyFont="1" applyFill="1" applyBorder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justify"/>
    </xf>
    <xf numFmtId="165" fontId="12" fillId="0" borderId="1" xfId="0" applyNumberFormat="1" applyFont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0" fontId="9" fillId="2" borderId="0" xfId="0" applyFont="1" applyFill="1" applyAlignment="1">
      <alignment horizontal="justify"/>
    </xf>
    <xf numFmtId="165" fontId="12" fillId="0" borderId="10" xfId="0" applyNumberFormat="1" applyFont="1" applyBorder="1" applyAlignment="1" applyProtection="1">
      <alignment horizontal="justify" vertical="center" wrapText="1"/>
    </xf>
    <xf numFmtId="165" fontId="12" fillId="0" borderId="13" xfId="0" applyNumberFormat="1" applyFont="1" applyBorder="1" applyAlignment="1" applyProtection="1">
      <alignment horizontal="justify" vertical="center" wrapText="1"/>
    </xf>
    <xf numFmtId="165" fontId="12" fillId="0" borderId="12" xfId="0" applyNumberFormat="1" applyFont="1" applyBorder="1" applyAlignment="1" applyProtection="1">
      <alignment horizontal="justify" vertical="center" wrapText="1"/>
    </xf>
    <xf numFmtId="165" fontId="12" fillId="0" borderId="9" xfId="0" applyNumberFormat="1" applyFont="1" applyBorder="1" applyAlignment="1" applyProtection="1">
      <alignment horizontal="justify" vertical="center" wrapText="1"/>
    </xf>
    <xf numFmtId="165" fontId="12" fillId="0" borderId="8" xfId="0" applyNumberFormat="1" applyFont="1" applyBorder="1" applyAlignment="1" applyProtection="1">
      <alignment horizontal="justify" vertical="center" wrapText="1"/>
    </xf>
    <xf numFmtId="0" fontId="5" fillId="2" borderId="8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8" xfId="0" applyNumberFormat="1" applyFont="1" applyFill="1" applyBorder="1" applyAlignment="1">
      <alignment horizontal="justify" vertical="top" wrapText="1"/>
    </xf>
    <xf numFmtId="2" fontId="5" fillId="2" borderId="10" xfId="0" applyNumberFormat="1" applyFont="1" applyFill="1" applyBorder="1" applyAlignment="1">
      <alignment horizontal="justify" vertical="top" wrapText="1"/>
    </xf>
    <xf numFmtId="2" fontId="0" fillId="0" borderId="10" xfId="0" applyNumberFormat="1" applyBorder="1" applyAlignment="1">
      <alignment horizontal="justify" vertical="top" wrapText="1"/>
    </xf>
    <xf numFmtId="2" fontId="0" fillId="0" borderId="9" xfId="0" applyNumberFormat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/>
    </xf>
    <xf numFmtId="0" fontId="0" fillId="0" borderId="9" xfId="0" applyBorder="1" applyAlignment="1">
      <alignment horizontal="justify"/>
    </xf>
    <xf numFmtId="49" fontId="12" fillId="0" borderId="12" xfId="0" applyNumberFormat="1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>
      <alignment horizontal="justify" vertical="center" wrapText="1"/>
    </xf>
    <xf numFmtId="0" fontId="0" fillId="0" borderId="9" xfId="0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justify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opLeftCell="A34" workbookViewId="0">
      <selection activeCell="B46" sqref="B46"/>
    </sheetView>
  </sheetViews>
  <sheetFormatPr defaultColWidth="9.140625" defaultRowHeight="15"/>
  <cols>
    <col min="1" max="1" width="4.7109375" style="1" customWidth="1"/>
    <col min="2" max="2" width="28.28515625" style="1" customWidth="1"/>
    <col min="3" max="3" width="11" style="1" customWidth="1"/>
    <col min="4" max="4" width="9.140625" style="5"/>
    <col min="5" max="5" width="11.140625" style="5" customWidth="1"/>
    <col min="6" max="8" width="9.140625" style="5"/>
    <col min="9" max="9" width="12.5703125" style="5" customWidth="1"/>
    <col min="10" max="10" width="12.85546875" style="1" customWidth="1"/>
    <col min="11" max="12" width="9.140625" style="1"/>
    <col min="13" max="13" width="36.28515625" style="1" customWidth="1"/>
    <col min="14" max="16384" width="9.140625" style="1"/>
  </cols>
  <sheetData>
    <row r="1" spans="1:13" ht="15" customHeight="1">
      <c r="A1" s="66" t="s">
        <v>168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48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15" customHeight="1">
      <c r="A5" s="67" t="s">
        <v>0</v>
      </c>
      <c r="B5" s="67" t="s">
        <v>1</v>
      </c>
      <c r="C5" s="67" t="s">
        <v>2</v>
      </c>
      <c r="D5" s="68" t="s">
        <v>3</v>
      </c>
      <c r="E5" s="68" t="s">
        <v>138</v>
      </c>
      <c r="F5" s="68"/>
      <c r="G5" s="67" t="s">
        <v>139</v>
      </c>
      <c r="H5" s="67"/>
      <c r="I5" s="67"/>
      <c r="J5" s="67"/>
      <c r="K5" s="67" t="s">
        <v>4</v>
      </c>
      <c r="L5" s="67"/>
      <c r="M5" s="67" t="s">
        <v>5</v>
      </c>
    </row>
    <row r="6" spans="1:13" ht="50.25" customHeight="1">
      <c r="A6" s="67"/>
      <c r="B6" s="67"/>
      <c r="C6" s="67"/>
      <c r="D6" s="68"/>
      <c r="E6" s="68"/>
      <c r="F6" s="68"/>
      <c r="G6" s="68" t="s">
        <v>6</v>
      </c>
      <c r="H6" s="68"/>
      <c r="I6" s="67" t="s">
        <v>7</v>
      </c>
      <c r="J6" s="67"/>
      <c r="K6" s="67" t="s">
        <v>114</v>
      </c>
      <c r="L6" s="67" t="s">
        <v>137</v>
      </c>
      <c r="M6" s="67"/>
    </row>
    <row r="7" spans="1:13" ht="15" customHeight="1">
      <c r="A7" s="67"/>
      <c r="B7" s="67"/>
      <c r="C7" s="67"/>
      <c r="D7" s="68"/>
      <c r="E7" s="63" t="s">
        <v>8</v>
      </c>
      <c r="F7" s="63" t="s">
        <v>9</v>
      </c>
      <c r="G7" s="63" t="s">
        <v>8</v>
      </c>
      <c r="H7" s="63" t="s">
        <v>9</v>
      </c>
      <c r="I7" s="63" t="s">
        <v>8</v>
      </c>
      <c r="J7" s="62" t="s">
        <v>9</v>
      </c>
      <c r="K7" s="67"/>
      <c r="L7" s="67"/>
      <c r="M7" s="67"/>
    </row>
    <row r="8" spans="1:13" ht="15" customHeight="1">
      <c r="A8" s="2">
        <v>1</v>
      </c>
      <c r="B8" s="2">
        <v>2</v>
      </c>
      <c r="C8" s="2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2">
        <v>10</v>
      </c>
      <c r="K8" s="2">
        <v>11</v>
      </c>
      <c r="L8" s="2">
        <v>12</v>
      </c>
      <c r="M8" s="2">
        <v>13</v>
      </c>
    </row>
    <row r="9" spans="1:13" ht="30" customHeight="1">
      <c r="A9" s="3" t="s">
        <v>40</v>
      </c>
      <c r="B9" s="64" t="s">
        <v>56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ht="15" customHeight="1">
      <c r="A10" s="3"/>
      <c r="B10" s="3" t="s">
        <v>55</v>
      </c>
      <c r="C10" s="3"/>
      <c r="D10" s="9"/>
      <c r="E10" s="9"/>
      <c r="F10" s="9"/>
      <c r="G10" s="9"/>
      <c r="H10" s="9"/>
      <c r="I10" s="9"/>
      <c r="J10" s="3"/>
      <c r="K10" s="3"/>
      <c r="L10" s="3"/>
      <c r="M10" s="3"/>
    </row>
    <row r="11" spans="1:13" ht="64.5" customHeight="1">
      <c r="A11" s="3">
        <v>1</v>
      </c>
      <c r="B11" s="3" t="s">
        <v>57</v>
      </c>
      <c r="C11" s="3" t="s">
        <v>39</v>
      </c>
      <c r="D11" s="9"/>
      <c r="E11" s="14">
        <v>4.0999999999999996</v>
      </c>
      <c r="F11" s="14">
        <v>4.4000000000000004</v>
      </c>
      <c r="G11" s="10" t="s">
        <v>60</v>
      </c>
      <c r="H11" s="10" t="s">
        <v>60</v>
      </c>
      <c r="I11" s="14">
        <v>4.4000000000000004</v>
      </c>
      <c r="J11" s="14">
        <v>4.3</v>
      </c>
      <c r="K11" s="14">
        <v>1.7</v>
      </c>
      <c r="L11" s="14">
        <v>1.7</v>
      </c>
      <c r="M11" s="3"/>
    </row>
    <row r="12" spans="1:13" ht="171.75" customHeight="1">
      <c r="A12" s="3">
        <v>2</v>
      </c>
      <c r="B12" s="3" t="s">
        <v>58</v>
      </c>
      <c r="C12" s="11" t="s">
        <v>42</v>
      </c>
      <c r="D12" s="9"/>
      <c r="E12" s="10" t="s">
        <v>127</v>
      </c>
      <c r="F12" s="10">
        <v>8.0000000000000002E-3</v>
      </c>
      <c r="G12" s="10" t="s">
        <v>60</v>
      </c>
      <c r="H12" s="10" t="s">
        <v>60</v>
      </c>
      <c r="I12" s="14" t="s">
        <v>166</v>
      </c>
      <c r="J12" s="14">
        <v>2.9000000000000001E-2</v>
      </c>
      <c r="K12" s="14" t="s">
        <v>142</v>
      </c>
      <c r="L12" s="14" t="s">
        <v>143</v>
      </c>
      <c r="M12" s="3"/>
    </row>
    <row r="13" spans="1:13" ht="85.5" customHeight="1">
      <c r="A13" s="3">
        <v>3</v>
      </c>
      <c r="B13" s="3" t="s">
        <v>59</v>
      </c>
      <c r="C13" s="3" t="s">
        <v>42</v>
      </c>
      <c r="D13" s="9"/>
      <c r="E13" s="9" t="s">
        <v>115</v>
      </c>
      <c r="F13" s="9">
        <v>95.2</v>
      </c>
      <c r="G13" s="3" t="s">
        <v>144</v>
      </c>
      <c r="H13" s="3">
        <v>93.6</v>
      </c>
      <c r="I13" s="3" t="s">
        <v>144</v>
      </c>
      <c r="J13" s="14">
        <v>93.6</v>
      </c>
      <c r="K13" s="3" t="s">
        <v>145</v>
      </c>
      <c r="L13" s="3" t="s">
        <v>145</v>
      </c>
      <c r="M13" s="9"/>
    </row>
    <row r="14" spans="1:13" ht="30.75" customHeight="1">
      <c r="A14" s="3" t="s">
        <v>41</v>
      </c>
      <c r="B14" s="64" t="s">
        <v>62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15" spans="1:13" ht="38.25" customHeight="1">
      <c r="A15" s="3" t="s">
        <v>44</v>
      </c>
      <c r="B15" s="64" t="s">
        <v>63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ht="15" customHeight="1">
      <c r="A16" s="3"/>
      <c r="B16" s="3" t="s">
        <v>43</v>
      </c>
      <c r="C16" s="3"/>
      <c r="D16" s="9"/>
      <c r="E16" s="9"/>
      <c r="F16" s="9"/>
      <c r="G16" s="9"/>
      <c r="H16" s="9"/>
      <c r="I16" s="9"/>
      <c r="J16" s="3"/>
      <c r="K16" s="3"/>
      <c r="L16" s="3"/>
      <c r="M16" s="3"/>
    </row>
    <row r="17" spans="1:13" ht="67.5" customHeight="1">
      <c r="A17" s="3"/>
      <c r="B17" s="3" t="s">
        <v>68</v>
      </c>
      <c r="C17" s="3" t="s">
        <v>67</v>
      </c>
      <c r="D17" s="9">
        <v>0.1</v>
      </c>
      <c r="E17" s="14">
        <v>4.0999999999999996</v>
      </c>
      <c r="F17" s="14">
        <v>4.4000000000000004</v>
      </c>
      <c r="G17" s="10" t="s">
        <v>60</v>
      </c>
      <c r="H17" s="10" t="s">
        <v>60</v>
      </c>
      <c r="I17" s="14">
        <v>4.4000000000000004</v>
      </c>
      <c r="J17" s="14">
        <v>4.3</v>
      </c>
      <c r="K17" s="14">
        <v>1.7</v>
      </c>
      <c r="L17" s="14">
        <v>1.7</v>
      </c>
      <c r="M17" s="3"/>
    </row>
    <row r="18" spans="1:13" ht="143.25" customHeight="1">
      <c r="A18" s="3"/>
      <c r="B18" s="3" t="s">
        <v>69</v>
      </c>
      <c r="C18" s="3" t="s">
        <v>67</v>
      </c>
      <c r="D18" s="9">
        <v>0.2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3"/>
    </row>
    <row r="19" spans="1:13" ht="15" customHeight="1">
      <c r="A19" s="3" t="s">
        <v>45</v>
      </c>
      <c r="B19" s="64" t="s">
        <v>65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ht="19.5" customHeight="1">
      <c r="A20" s="3" t="s">
        <v>53</v>
      </c>
      <c r="B20" s="64" t="s">
        <v>64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ht="15" customHeight="1">
      <c r="A21" s="3"/>
      <c r="B21" s="60" t="s">
        <v>43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192.75" customHeight="1">
      <c r="A22" s="3"/>
      <c r="B22" s="3" t="s">
        <v>70</v>
      </c>
      <c r="C22" s="3" t="s">
        <v>42</v>
      </c>
      <c r="D22" s="19">
        <v>0.05</v>
      </c>
      <c r="E22" s="9" t="s">
        <v>71</v>
      </c>
      <c r="F22" s="20">
        <v>48.1</v>
      </c>
      <c r="G22" s="9" t="s">
        <v>148</v>
      </c>
      <c r="H22" s="18">
        <v>28.7</v>
      </c>
      <c r="I22" s="9" t="s">
        <v>148</v>
      </c>
      <c r="J22" s="18">
        <v>22.58</v>
      </c>
      <c r="K22" s="9" t="s">
        <v>148</v>
      </c>
      <c r="L22" s="9" t="s">
        <v>148</v>
      </c>
      <c r="M22" s="60"/>
    </row>
    <row r="23" spans="1:13" ht="115.5" customHeight="1">
      <c r="A23" s="21"/>
      <c r="B23" s="3" t="s">
        <v>72</v>
      </c>
      <c r="C23" s="3" t="s">
        <v>42</v>
      </c>
      <c r="D23" s="56"/>
      <c r="E23" s="19" t="s">
        <v>128</v>
      </c>
      <c r="F23" s="37">
        <v>1.7</v>
      </c>
      <c r="G23" s="19"/>
      <c r="H23" s="18"/>
      <c r="I23" s="19"/>
      <c r="J23" s="37"/>
      <c r="K23" s="19"/>
      <c r="L23" s="19"/>
      <c r="M23" s="60"/>
    </row>
    <row r="24" spans="1:13" ht="192.75" customHeight="1">
      <c r="A24" s="21"/>
      <c r="B24" s="3" t="s">
        <v>146</v>
      </c>
      <c r="C24" s="3"/>
      <c r="D24" s="19">
        <v>0.05</v>
      </c>
      <c r="E24" s="19"/>
      <c r="F24" s="37"/>
      <c r="G24" s="19" t="s">
        <v>149</v>
      </c>
      <c r="H24" s="19">
        <v>18.55</v>
      </c>
      <c r="I24" s="19" t="s">
        <v>167</v>
      </c>
      <c r="J24" s="19">
        <v>16.27</v>
      </c>
      <c r="K24" s="19" t="s">
        <v>150</v>
      </c>
      <c r="L24" s="19" t="s">
        <v>151</v>
      </c>
      <c r="M24" s="19"/>
    </row>
    <row r="25" spans="1:13" ht="251.25" customHeight="1">
      <c r="A25" s="21"/>
      <c r="B25" s="3" t="s">
        <v>73</v>
      </c>
      <c r="C25" s="3" t="s">
        <v>42</v>
      </c>
      <c r="D25" s="19">
        <v>0.05</v>
      </c>
      <c r="E25" s="19" t="s">
        <v>127</v>
      </c>
      <c r="F25" s="19">
        <v>8.0000000000000002E-3</v>
      </c>
      <c r="G25" s="10" t="s">
        <v>60</v>
      </c>
      <c r="H25" s="10" t="s">
        <v>60</v>
      </c>
      <c r="I25" s="19" t="s">
        <v>166</v>
      </c>
      <c r="J25" s="19">
        <v>2.9000000000000001E-2</v>
      </c>
      <c r="K25" s="19" t="s">
        <v>142</v>
      </c>
      <c r="L25" s="19" t="s">
        <v>143</v>
      </c>
      <c r="M25" s="3"/>
    </row>
    <row r="26" spans="1:13" ht="69" customHeight="1">
      <c r="A26" s="3"/>
      <c r="B26" s="3" t="s">
        <v>74</v>
      </c>
      <c r="C26" s="3" t="s">
        <v>67</v>
      </c>
      <c r="D26" s="19">
        <v>0.1</v>
      </c>
      <c r="E26" s="20">
        <v>0</v>
      </c>
      <c r="F26" s="20">
        <v>0</v>
      </c>
      <c r="G26" s="19">
        <v>0</v>
      </c>
      <c r="H26" s="19">
        <v>0</v>
      </c>
      <c r="I26" s="20">
        <v>0</v>
      </c>
      <c r="J26" s="20">
        <v>0</v>
      </c>
      <c r="K26" s="20">
        <v>0</v>
      </c>
      <c r="L26" s="20">
        <v>0</v>
      </c>
      <c r="M26" s="3"/>
    </row>
    <row r="27" spans="1:13" ht="39.75" customHeight="1">
      <c r="A27" s="3" t="s">
        <v>52</v>
      </c>
      <c r="B27" s="64" t="s">
        <v>66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</row>
    <row r="28" spans="1:13" ht="18.75" customHeight="1">
      <c r="A28" s="39" t="s">
        <v>147</v>
      </c>
      <c r="B28" s="64" t="s">
        <v>87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ht="15" customHeight="1">
      <c r="A29" s="39"/>
      <c r="B29" s="60" t="s">
        <v>43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  <row r="30" spans="1:13" ht="84" customHeight="1">
      <c r="A30" s="3"/>
      <c r="B30" s="3" t="s">
        <v>59</v>
      </c>
      <c r="C30" s="3" t="s">
        <v>42</v>
      </c>
      <c r="D30" s="9">
        <v>0.1</v>
      </c>
      <c r="E30" s="9" t="s">
        <v>115</v>
      </c>
      <c r="F30" s="14">
        <v>95.2</v>
      </c>
      <c r="G30" s="3" t="s">
        <v>144</v>
      </c>
      <c r="H30" s="3">
        <v>93.6</v>
      </c>
      <c r="I30" s="3" t="s">
        <v>144</v>
      </c>
      <c r="J30" s="3">
        <v>93.6</v>
      </c>
      <c r="K30" s="3" t="s">
        <v>145</v>
      </c>
      <c r="L30" s="3" t="s">
        <v>145</v>
      </c>
      <c r="M30" s="3"/>
    </row>
    <row r="31" spans="1:13" ht="88.5" customHeight="1">
      <c r="A31" s="3"/>
      <c r="B31" s="3" t="s">
        <v>75</v>
      </c>
      <c r="C31" s="3" t="s">
        <v>42</v>
      </c>
      <c r="D31" s="9">
        <v>0.1</v>
      </c>
      <c r="E31" s="9" t="s">
        <v>61</v>
      </c>
      <c r="F31" s="14">
        <v>95.7</v>
      </c>
      <c r="G31" s="3" t="s">
        <v>61</v>
      </c>
      <c r="H31" s="14">
        <v>91.2</v>
      </c>
      <c r="I31" s="3" t="s">
        <v>61</v>
      </c>
      <c r="J31" s="3">
        <v>89.4</v>
      </c>
      <c r="K31" s="3" t="s">
        <v>61</v>
      </c>
      <c r="L31" s="3" t="s">
        <v>152</v>
      </c>
      <c r="M31" s="3"/>
    </row>
    <row r="32" spans="1:13" ht="47.25" customHeight="1">
      <c r="A32" s="3"/>
      <c r="B32" s="3" t="s">
        <v>76</v>
      </c>
      <c r="C32" s="11" t="s">
        <v>54</v>
      </c>
      <c r="D32" s="9">
        <v>0.1</v>
      </c>
      <c r="E32" s="14">
        <v>21</v>
      </c>
      <c r="F32" s="14">
        <v>21</v>
      </c>
      <c r="G32" s="14">
        <v>21</v>
      </c>
      <c r="H32" s="14">
        <v>22</v>
      </c>
      <c r="I32" s="14">
        <v>22</v>
      </c>
      <c r="J32" s="3">
        <v>22</v>
      </c>
      <c r="K32" s="3">
        <v>21</v>
      </c>
      <c r="L32" s="3">
        <v>21</v>
      </c>
      <c r="M32" s="3"/>
    </row>
    <row r="33" spans="1:13" ht="111" customHeight="1">
      <c r="A33" s="3"/>
      <c r="B33" s="3" t="s">
        <v>77</v>
      </c>
      <c r="C33" s="11" t="s">
        <v>54</v>
      </c>
      <c r="D33" s="9">
        <v>0.1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3"/>
    </row>
    <row r="34" spans="1:13" ht="83.25" customHeight="1">
      <c r="A34" s="12"/>
      <c r="B34" s="3" t="s">
        <v>78</v>
      </c>
      <c r="C34" s="13" t="s">
        <v>42</v>
      </c>
      <c r="D34" s="54">
        <v>0.05</v>
      </c>
      <c r="E34" s="54">
        <v>100</v>
      </c>
      <c r="F34" s="55">
        <v>92.3</v>
      </c>
      <c r="G34" s="55">
        <v>100</v>
      </c>
      <c r="H34" s="55">
        <v>50</v>
      </c>
      <c r="I34" s="54">
        <v>100</v>
      </c>
      <c r="J34" s="55">
        <v>100</v>
      </c>
      <c r="K34" s="54">
        <v>100</v>
      </c>
      <c r="L34" s="54">
        <v>100</v>
      </c>
      <c r="M34" s="3"/>
    </row>
    <row r="35" spans="1:13">
      <c r="A35" s="5"/>
      <c r="B35" s="5"/>
      <c r="C35" s="5"/>
      <c r="J35" s="5"/>
    </row>
    <row r="36" spans="1:13" ht="51" customHeight="1">
      <c r="A36" s="70"/>
      <c r="B36" s="70"/>
      <c r="C36" s="70"/>
      <c r="D36" s="70"/>
      <c r="E36" s="70"/>
      <c r="H36" s="23"/>
      <c r="J36" s="5"/>
    </row>
    <row r="37" spans="1:13" ht="8.25" customHeight="1"/>
    <row r="40" spans="1:13">
      <c r="A40" s="5"/>
      <c r="B40" s="5"/>
      <c r="C40" s="5"/>
      <c r="J40" s="5"/>
    </row>
  </sheetData>
  <mergeCells count="21">
    <mergeCell ref="B19:M19"/>
    <mergeCell ref="B20:M20"/>
    <mergeCell ref="B27:M27"/>
    <mergeCell ref="B28:M28"/>
    <mergeCell ref="A36:E36"/>
    <mergeCell ref="B15:M15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  <mergeCell ref="I6:J6"/>
    <mergeCell ref="K6:K7"/>
    <mergeCell ref="L6:L7"/>
    <mergeCell ref="B9:M9"/>
    <mergeCell ref="B14:M14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6"/>
  <sheetViews>
    <sheetView topLeftCell="A71" workbookViewId="0">
      <selection activeCell="C87" sqref="C87"/>
    </sheetView>
  </sheetViews>
  <sheetFormatPr defaultColWidth="9.140625" defaultRowHeight="15"/>
  <cols>
    <col min="1" max="1" width="5.7109375" style="5" customWidth="1"/>
    <col min="2" max="2" width="18.7109375" style="5" customWidth="1"/>
    <col min="3" max="3" width="21.7109375" style="5" customWidth="1"/>
    <col min="4" max="4" width="42.28515625" style="5" customWidth="1"/>
    <col min="5" max="6" width="7.28515625" style="5" customWidth="1"/>
    <col min="7" max="7" width="11.7109375" style="5" customWidth="1"/>
    <col min="8" max="8" width="5.7109375" style="5" customWidth="1"/>
    <col min="9" max="10" width="8.28515625" style="5" customWidth="1"/>
    <col min="11" max="16" width="10.42578125" style="5" customWidth="1"/>
    <col min="17" max="17" width="14.140625" style="5" customWidth="1"/>
    <col min="18" max="16384" width="9.140625" style="5"/>
  </cols>
  <sheetData>
    <row r="1" spans="1:17" ht="81.75" customHeight="1">
      <c r="A1" s="99" t="s">
        <v>164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3" spans="1:17" ht="46.5" customHeight="1">
      <c r="A3" s="97" t="s">
        <v>0</v>
      </c>
      <c r="B3" s="97" t="s">
        <v>10</v>
      </c>
      <c r="C3" s="97" t="s">
        <v>11</v>
      </c>
      <c r="D3" s="97" t="s">
        <v>12</v>
      </c>
      <c r="E3" s="97" t="s">
        <v>13</v>
      </c>
      <c r="F3" s="97"/>
      <c r="G3" s="97"/>
      <c r="H3" s="97"/>
      <c r="I3" s="97" t="s">
        <v>14</v>
      </c>
      <c r="J3" s="97"/>
      <c r="K3" s="97"/>
      <c r="L3" s="97"/>
      <c r="M3" s="97"/>
      <c r="N3" s="97"/>
      <c r="O3" s="97"/>
      <c r="P3" s="97"/>
      <c r="Q3" s="97" t="s">
        <v>15</v>
      </c>
    </row>
    <row r="4" spans="1:17" ht="72.75" customHeight="1">
      <c r="A4" s="97"/>
      <c r="B4" s="97"/>
      <c r="C4" s="97"/>
      <c r="D4" s="97"/>
      <c r="E4" s="97" t="s">
        <v>12</v>
      </c>
      <c r="F4" s="97" t="s">
        <v>16</v>
      </c>
      <c r="G4" s="97" t="s">
        <v>17</v>
      </c>
      <c r="H4" s="97" t="s">
        <v>18</v>
      </c>
      <c r="I4" s="90" t="s">
        <v>134</v>
      </c>
      <c r="J4" s="91"/>
      <c r="K4" s="90" t="s">
        <v>135</v>
      </c>
      <c r="L4" s="91"/>
      <c r="M4" s="90" t="s">
        <v>136</v>
      </c>
      <c r="N4" s="91"/>
      <c r="O4" s="97" t="s">
        <v>19</v>
      </c>
      <c r="P4" s="97"/>
      <c r="Q4" s="97"/>
    </row>
    <row r="5" spans="1:17" hidden="1">
      <c r="A5" s="97"/>
      <c r="B5" s="97"/>
      <c r="C5" s="97"/>
      <c r="D5" s="97"/>
      <c r="E5" s="97"/>
      <c r="F5" s="97"/>
      <c r="G5" s="97"/>
      <c r="H5" s="97"/>
      <c r="I5" s="92"/>
      <c r="J5" s="93"/>
      <c r="K5" s="92"/>
      <c r="L5" s="93" t="s">
        <v>21</v>
      </c>
      <c r="M5" s="92"/>
      <c r="N5" s="93"/>
      <c r="O5" s="98" t="s">
        <v>114</v>
      </c>
      <c r="P5" s="98" t="s">
        <v>137</v>
      </c>
      <c r="Q5" s="97"/>
    </row>
    <row r="6" spans="1:17" hidden="1">
      <c r="A6" s="97"/>
      <c r="B6" s="97"/>
      <c r="C6" s="97"/>
      <c r="D6" s="97"/>
      <c r="E6" s="97"/>
      <c r="F6" s="97"/>
      <c r="G6" s="97"/>
      <c r="H6" s="97"/>
      <c r="I6" s="92"/>
      <c r="J6" s="93"/>
      <c r="K6" s="92"/>
      <c r="L6" s="93"/>
      <c r="M6" s="92"/>
      <c r="N6" s="93"/>
      <c r="O6" s="98"/>
      <c r="P6" s="98"/>
      <c r="Q6" s="97"/>
    </row>
    <row r="7" spans="1:17" hidden="1">
      <c r="A7" s="97"/>
      <c r="B7" s="97"/>
      <c r="C7" s="97"/>
      <c r="D7" s="97"/>
      <c r="E7" s="97"/>
      <c r="F7" s="97"/>
      <c r="G7" s="97"/>
      <c r="H7" s="97"/>
      <c r="I7" s="92"/>
      <c r="J7" s="93"/>
      <c r="K7" s="92"/>
      <c r="L7" s="93"/>
      <c r="M7" s="92"/>
      <c r="N7" s="93"/>
      <c r="O7" s="98"/>
      <c r="P7" s="98"/>
      <c r="Q7" s="97"/>
    </row>
    <row r="8" spans="1:17" ht="1.5" customHeight="1">
      <c r="A8" s="97"/>
      <c r="B8" s="97"/>
      <c r="C8" s="97"/>
      <c r="D8" s="97"/>
      <c r="E8" s="97"/>
      <c r="F8" s="97"/>
      <c r="G8" s="97"/>
      <c r="H8" s="97"/>
      <c r="I8" s="94"/>
      <c r="J8" s="95"/>
      <c r="K8" s="94"/>
      <c r="L8" s="95"/>
      <c r="M8" s="94"/>
      <c r="N8" s="95"/>
      <c r="O8" s="98"/>
      <c r="P8" s="98"/>
      <c r="Q8" s="97"/>
    </row>
    <row r="9" spans="1:17">
      <c r="A9" s="97"/>
      <c r="B9" s="97"/>
      <c r="C9" s="97"/>
      <c r="D9" s="97"/>
      <c r="E9" s="97"/>
      <c r="F9" s="97"/>
      <c r="G9" s="97"/>
      <c r="H9" s="97"/>
      <c r="I9" s="34" t="s">
        <v>20</v>
      </c>
      <c r="J9" s="34" t="s">
        <v>9</v>
      </c>
      <c r="K9" s="34" t="s">
        <v>20</v>
      </c>
      <c r="L9" s="34" t="s">
        <v>9</v>
      </c>
      <c r="M9" s="34" t="s">
        <v>20</v>
      </c>
      <c r="N9" s="6" t="s">
        <v>9</v>
      </c>
      <c r="O9" s="98"/>
      <c r="P9" s="98"/>
      <c r="Q9" s="97"/>
    </row>
    <row r="10" spans="1:17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5">
        <v>14</v>
      </c>
      <c r="O10" s="35">
        <v>15</v>
      </c>
      <c r="P10" s="35">
        <v>16</v>
      </c>
      <c r="Q10" s="35">
        <v>17</v>
      </c>
    </row>
    <row r="11" spans="1:17" ht="30.75" customHeight="1">
      <c r="A11" s="96">
        <v>1</v>
      </c>
      <c r="B11" s="96" t="s">
        <v>22</v>
      </c>
      <c r="C11" s="96" t="s">
        <v>80</v>
      </c>
      <c r="D11" s="34" t="s">
        <v>23</v>
      </c>
      <c r="E11" s="34" t="s">
        <v>51</v>
      </c>
      <c r="F11" s="34" t="s">
        <v>51</v>
      </c>
      <c r="G11" s="34" t="s">
        <v>51</v>
      </c>
      <c r="H11" s="34" t="s">
        <v>51</v>
      </c>
      <c r="I11" s="38">
        <f>I13+I14</f>
        <v>85172.145000000004</v>
      </c>
      <c r="J11" s="38">
        <f>J13+J14</f>
        <v>84681.099999999991</v>
      </c>
      <c r="K11" s="38">
        <f t="shared" ref="K11:P11" si="0">K13+K14</f>
        <v>54465.299249999996</v>
      </c>
      <c r="L11" s="38">
        <f t="shared" si="0"/>
        <v>49478.952390000013</v>
      </c>
      <c r="M11" s="38">
        <f t="shared" si="0"/>
        <v>108038.42600000001</v>
      </c>
      <c r="N11" s="38">
        <f t="shared" si="0"/>
        <v>107516.77440000001</v>
      </c>
      <c r="O11" s="38">
        <f t="shared" si="0"/>
        <v>87570.8</v>
      </c>
      <c r="P11" s="38">
        <f t="shared" si="0"/>
        <v>85669.6</v>
      </c>
      <c r="Q11" s="42"/>
    </row>
    <row r="12" spans="1:17" ht="24.75" customHeight="1">
      <c r="A12" s="96"/>
      <c r="B12" s="96"/>
      <c r="C12" s="96"/>
      <c r="D12" s="34" t="s">
        <v>24</v>
      </c>
      <c r="E12" s="34"/>
      <c r="F12" s="34"/>
      <c r="G12" s="34"/>
      <c r="H12" s="34"/>
      <c r="I12" s="38"/>
      <c r="J12" s="38"/>
      <c r="K12" s="38"/>
      <c r="L12" s="38"/>
      <c r="M12" s="47"/>
      <c r="N12" s="47"/>
      <c r="O12" s="38"/>
      <c r="P12" s="38"/>
      <c r="Q12" s="42"/>
    </row>
    <row r="13" spans="1:17">
      <c r="A13" s="96"/>
      <c r="B13" s="96"/>
      <c r="C13" s="96"/>
      <c r="D13" s="34" t="s">
        <v>47</v>
      </c>
      <c r="E13" s="7" t="s">
        <v>48</v>
      </c>
      <c r="F13" s="34" t="s">
        <v>51</v>
      </c>
      <c r="G13" s="34" t="s">
        <v>51</v>
      </c>
      <c r="H13" s="34" t="s">
        <v>51</v>
      </c>
      <c r="I13" s="38">
        <f t="shared" ref="I13:P13" si="1">I29</f>
        <v>12064.545</v>
      </c>
      <c r="J13" s="38">
        <f t="shared" si="1"/>
        <v>11953.699999999999</v>
      </c>
      <c r="K13" s="38">
        <f t="shared" si="1"/>
        <v>6011.3950000000013</v>
      </c>
      <c r="L13" s="38">
        <f t="shared" si="1"/>
        <v>5702.0987900000009</v>
      </c>
      <c r="M13" s="38">
        <f t="shared" si="1"/>
        <v>13638.646000000001</v>
      </c>
      <c r="N13" s="38">
        <f t="shared" si="1"/>
        <v>13534.586440000001</v>
      </c>
      <c r="O13" s="38">
        <f t="shared" si="1"/>
        <v>10030.299999999999</v>
      </c>
      <c r="P13" s="38">
        <f t="shared" si="1"/>
        <v>9528.6</v>
      </c>
      <c r="Q13" s="42"/>
    </row>
    <row r="14" spans="1:17" ht="63.75" customHeight="1">
      <c r="A14" s="96"/>
      <c r="B14" s="96"/>
      <c r="C14" s="96"/>
      <c r="D14" s="34" t="s">
        <v>50</v>
      </c>
      <c r="E14" s="7" t="s">
        <v>49</v>
      </c>
      <c r="F14" s="34" t="s">
        <v>51</v>
      </c>
      <c r="G14" s="34" t="s">
        <v>51</v>
      </c>
      <c r="H14" s="34" t="s">
        <v>51</v>
      </c>
      <c r="I14" s="38">
        <f>I17+I25+I51</f>
        <v>73107.600000000006</v>
      </c>
      <c r="J14" s="38">
        <f>J17+J25+J51</f>
        <v>72727.399999999994</v>
      </c>
      <c r="K14" s="38">
        <f>K17+K25+K51</f>
        <v>48453.904249999992</v>
      </c>
      <c r="L14" s="38">
        <f>L17+L25+L51</f>
        <v>43776.853600000009</v>
      </c>
      <c r="M14" s="38">
        <f>M17+M25+M51</f>
        <v>94399.78</v>
      </c>
      <c r="N14" s="38">
        <f>N17+N26+N51</f>
        <v>93982.18796000001</v>
      </c>
      <c r="O14" s="38">
        <f>O17+O25+O51</f>
        <v>77540.5</v>
      </c>
      <c r="P14" s="38">
        <f>P17+P25+P51</f>
        <v>76141</v>
      </c>
      <c r="Q14" s="42"/>
    </row>
    <row r="15" spans="1:17" ht="17.25" customHeight="1">
      <c r="A15" s="76">
        <v>2</v>
      </c>
      <c r="B15" s="76" t="s">
        <v>25</v>
      </c>
      <c r="C15" s="78" t="s">
        <v>81</v>
      </c>
      <c r="D15" s="34" t="s">
        <v>23</v>
      </c>
      <c r="E15" s="34" t="s">
        <v>51</v>
      </c>
      <c r="F15" s="34" t="s">
        <v>51</v>
      </c>
      <c r="G15" s="34" t="s">
        <v>51</v>
      </c>
      <c r="H15" s="34" t="s">
        <v>51</v>
      </c>
      <c r="I15" s="38">
        <f>I17</f>
        <v>58311.600000000006</v>
      </c>
      <c r="J15" s="38">
        <f>J17</f>
        <v>58234.2</v>
      </c>
      <c r="K15" s="38">
        <f t="shared" ref="K15:P15" si="2">K17</f>
        <v>40116.649999999994</v>
      </c>
      <c r="L15" s="38">
        <f t="shared" si="2"/>
        <v>36469.270000000004</v>
      </c>
      <c r="M15" s="38">
        <f t="shared" si="2"/>
        <v>76787.100000000006</v>
      </c>
      <c r="N15" s="38">
        <f t="shared" si="2"/>
        <v>76787.100000000006</v>
      </c>
      <c r="O15" s="38">
        <f t="shared" si="2"/>
        <v>63627.9</v>
      </c>
      <c r="P15" s="38">
        <f t="shared" si="2"/>
        <v>62841.1</v>
      </c>
      <c r="Q15" s="42"/>
    </row>
    <row r="16" spans="1:17" ht="18.75" customHeight="1">
      <c r="A16" s="77"/>
      <c r="B16" s="77"/>
      <c r="C16" s="79"/>
      <c r="D16" s="34" t="s">
        <v>24</v>
      </c>
      <c r="E16" s="34"/>
      <c r="F16" s="34"/>
      <c r="G16" s="34"/>
      <c r="H16" s="34"/>
      <c r="I16" s="38"/>
      <c r="J16" s="38"/>
      <c r="K16" s="38"/>
      <c r="L16" s="38"/>
      <c r="M16" s="38"/>
      <c r="N16" s="38"/>
      <c r="O16" s="38"/>
      <c r="P16" s="38"/>
      <c r="Q16" s="42"/>
    </row>
    <row r="17" spans="1:17" ht="63" customHeight="1">
      <c r="A17" s="77"/>
      <c r="B17" s="77"/>
      <c r="C17" s="79"/>
      <c r="D17" s="34" t="s">
        <v>50</v>
      </c>
      <c r="E17" s="34" t="s">
        <v>49</v>
      </c>
      <c r="F17" s="34" t="s">
        <v>51</v>
      </c>
      <c r="G17" s="34" t="s">
        <v>51</v>
      </c>
      <c r="H17" s="34" t="s">
        <v>51</v>
      </c>
      <c r="I17" s="38">
        <f>I18+I20+I22</f>
        <v>58311.600000000006</v>
      </c>
      <c r="J17" s="38">
        <f>J18+J20+J22</f>
        <v>58234.2</v>
      </c>
      <c r="K17" s="38">
        <f>K19+K21+K22</f>
        <v>40116.649999999994</v>
      </c>
      <c r="L17" s="38">
        <f t="shared" ref="L17:P17" si="3">L19+L21+L22</f>
        <v>36469.270000000004</v>
      </c>
      <c r="M17" s="38">
        <f t="shared" si="3"/>
        <v>76787.100000000006</v>
      </c>
      <c r="N17" s="38">
        <f t="shared" si="3"/>
        <v>76787.100000000006</v>
      </c>
      <c r="O17" s="38">
        <f t="shared" si="3"/>
        <v>63627.9</v>
      </c>
      <c r="P17" s="38">
        <f t="shared" si="3"/>
        <v>62841.1</v>
      </c>
      <c r="Q17" s="42"/>
    </row>
    <row r="18" spans="1:17" ht="51" customHeight="1">
      <c r="A18" s="36"/>
      <c r="B18" s="36"/>
      <c r="C18" s="80"/>
      <c r="D18" s="22" t="s">
        <v>109</v>
      </c>
      <c r="E18" s="34" t="s">
        <v>49</v>
      </c>
      <c r="F18" s="34" t="s">
        <v>101</v>
      </c>
      <c r="G18" s="34" t="s">
        <v>102</v>
      </c>
      <c r="H18" s="34" t="s">
        <v>103</v>
      </c>
      <c r="I18" s="38">
        <v>34710.9</v>
      </c>
      <c r="J18" s="38">
        <v>34710.9</v>
      </c>
      <c r="K18" s="38"/>
      <c r="L18" s="38"/>
      <c r="M18" s="38"/>
      <c r="N18" s="38"/>
      <c r="O18" s="38"/>
      <c r="P18" s="38"/>
      <c r="Q18" s="42"/>
    </row>
    <row r="19" spans="1:17" ht="51" customHeight="1">
      <c r="A19" s="41"/>
      <c r="B19" s="41"/>
      <c r="C19" s="80"/>
      <c r="D19" s="22" t="s">
        <v>153</v>
      </c>
      <c r="E19" s="40" t="s">
        <v>49</v>
      </c>
      <c r="F19" s="40" t="s">
        <v>101</v>
      </c>
      <c r="G19" s="40" t="s">
        <v>102</v>
      </c>
      <c r="H19" s="40" t="s">
        <v>103</v>
      </c>
      <c r="I19" s="38"/>
      <c r="J19" s="38"/>
      <c r="K19" s="38">
        <v>21302.55</v>
      </c>
      <c r="L19" s="38">
        <v>21270</v>
      </c>
      <c r="M19" s="38">
        <v>42540</v>
      </c>
      <c r="N19" s="38">
        <v>42540</v>
      </c>
      <c r="O19" s="38">
        <v>5902</v>
      </c>
      <c r="P19" s="38">
        <v>5902</v>
      </c>
      <c r="Q19" s="42"/>
    </row>
    <row r="20" spans="1:17" ht="63" customHeight="1">
      <c r="A20" s="36"/>
      <c r="B20" s="36"/>
      <c r="C20" s="80"/>
      <c r="D20" s="22" t="s">
        <v>110</v>
      </c>
      <c r="E20" s="34" t="s">
        <v>49</v>
      </c>
      <c r="F20" s="34" t="s">
        <v>101</v>
      </c>
      <c r="G20" s="34" t="s">
        <v>104</v>
      </c>
      <c r="H20" s="34" t="s">
        <v>103</v>
      </c>
      <c r="I20" s="38">
        <v>4200</v>
      </c>
      <c r="J20" s="38">
        <v>4200</v>
      </c>
      <c r="K20" s="38"/>
      <c r="L20" s="38"/>
      <c r="M20" s="47"/>
      <c r="N20" s="47"/>
      <c r="O20" s="38"/>
      <c r="P20" s="38"/>
      <c r="Q20" s="42"/>
    </row>
    <row r="21" spans="1:17" ht="63" customHeight="1">
      <c r="A21" s="41"/>
      <c r="B21" s="41"/>
      <c r="C21" s="80"/>
      <c r="D21" s="22" t="s">
        <v>154</v>
      </c>
      <c r="E21" s="40" t="s">
        <v>49</v>
      </c>
      <c r="F21" s="40" t="s">
        <v>101</v>
      </c>
      <c r="G21" s="40" t="s">
        <v>104</v>
      </c>
      <c r="H21" s="40" t="s">
        <v>103</v>
      </c>
      <c r="I21" s="38"/>
      <c r="J21" s="38"/>
      <c r="K21" s="38">
        <v>2124</v>
      </c>
      <c r="L21" s="38">
        <v>2014.72</v>
      </c>
      <c r="M21" s="38">
        <v>4200</v>
      </c>
      <c r="N21" s="38">
        <v>4200</v>
      </c>
      <c r="O21" s="38">
        <v>4200</v>
      </c>
      <c r="P21" s="38">
        <v>4200</v>
      </c>
      <c r="Q21" s="42"/>
    </row>
    <row r="22" spans="1:17" ht="34.5" customHeight="1">
      <c r="A22" s="36"/>
      <c r="B22" s="36"/>
      <c r="C22" s="81"/>
      <c r="D22" s="22" t="s">
        <v>129</v>
      </c>
      <c r="E22" s="34" t="s">
        <v>49</v>
      </c>
      <c r="F22" s="34" t="s">
        <v>105</v>
      </c>
      <c r="G22" s="34" t="s">
        <v>106</v>
      </c>
      <c r="H22" s="34" t="s">
        <v>100</v>
      </c>
      <c r="I22" s="38">
        <v>19400.7</v>
      </c>
      <c r="J22" s="38">
        <v>19323.3</v>
      </c>
      <c r="K22" s="38">
        <v>16690.099999999999</v>
      </c>
      <c r="L22" s="38">
        <v>13184.55</v>
      </c>
      <c r="M22" s="47">
        <v>30047.1</v>
      </c>
      <c r="N22" s="47">
        <v>30047.1</v>
      </c>
      <c r="O22" s="38">
        <v>53525.9</v>
      </c>
      <c r="P22" s="38">
        <v>52739.1</v>
      </c>
      <c r="Q22" s="42"/>
    </row>
    <row r="23" spans="1:17">
      <c r="A23" s="82">
        <v>3</v>
      </c>
      <c r="B23" s="82" t="s">
        <v>46</v>
      </c>
      <c r="C23" s="82" t="s">
        <v>82</v>
      </c>
      <c r="D23" s="34" t="s">
        <v>23</v>
      </c>
      <c r="E23" s="34" t="s">
        <v>51</v>
      </c>
      <c r="F23" s="34" t="s">
        <v>51</v>
      </c>
      <c r="G23" s="34" t="s">
        <v>51</v>
      </c>
      <c r="H23" s="34" t="s">
        <v>51</v>
      </c>
      <c r="I23" s="38">
        <f>I25</f>
        <v>87</v>
      </c>
      <c r="J23" s="38">
        <f>J25</f>
        <v>83.6</v>
      </c>
      <c r="K23" s="38">
        <f t="shared" ref="K23:P23" si="4">K25</f>
        <v>274</v>
      </c>
      <c r="L23" s="38">
        <f t="shared" si="4"/>
        <v>162.33972</v>
      </c>
      <c r="M23" s="38">
        <f t="shared" si="4"/>
        <v>274</v>
      </c>
      <c r="N23" s="38">
        <f>N26</f>
        <v>266.51308</v>
      </c>
      <c r="O23" s="38">
        <f t="shared" si="4"/>
        <v>136</v>
      </c>
      <c r="P23" s="38">
        <f t="shared" si="4"/>
        <v>212</v>
      </c>
      <c r="Q23" s="42"/>
    </row>
    <row r="24" spans="1:17">
      <c r="A24" s="83"/>
      <c r="B24" s="83"/>
      <c r="C24" s="83"/>
      <c r="D24" s="34" t="s">
        <v>24</v>
      </c>
      <c r="E24" s="34"/>
      <c r="F24" s="34"/>
      <c r="G24" s="34"/>
      <c r="H24" s="34"/>
      <c r="I24" s="38"/>
      <c r="J24" s="38"/>
      <c r="K24" s="38"/>
      <c r="L24" s="38"/>
      <c r="M24" s="38"/>
      <c r="N24" s="38"/>
      <c r="O24" s="38"/>
      <c r="P24" s="38"/>
      <c r="Q24" s="42"/>
    </row>
    <row r="25" spans="1:17" ht="63" customHeight="1">
      <c r="A25" s="83"/>
      <c r="B25" s="83"/>
      <c r="C25" s="83"/>
      <c r="D25" s="34" t="s">
        <v>50</v>
      </c>
      <c r="E25" s="7" t="s">
        <v>49</v>
      </c>
      <c r="F25" s="34" t="s">
        <v>51</v>
      </c>
      <c r="G25" s="34" t="s">
        <v>51</v>
      </c>
      <c r="H25" s="34" t="s">
        <v>51</v>
      </c>
      <c r="I25" s="38">
        <f>I26</f>
        <v>87</v>
      </c>
      <c r="J25" s="38">
        <f>J26</f>
        <v>83.6</v>
      </c>
      <c r="K25" s="38">
        <f t="shared" ref="K25:P25" si="5">K26</f>
        <v>274</v>
      </c>
      <c r="L25" s="38">
        <f t="shared" si="5"/>
        <v>162.33972</v>
      </c>
      <c r="M25" s="38">
        <f t="shared" si="5"/>
        <v>274</v>
      </c>
      <c r="N25" s="38">
        <f t="shared" si="5"/>
        <v>266.51308</v>
      </c>
      <c r="O25" s="38">
        <f t="shared" si="5"/>
        <v>136</v>
      </c>
      <c r="P25" s="38">
        <f t="shared" si="5"/>
        <v>212</v>
      </c>
      <c r="Q25" s="42"/>
    </row>
    <row r="26" spans="1:17" ht="29.25" customHeight="1">
      <c r="A26" s="84"/>
      <c r="B26" s="84"/>
      <c r="C26" s="84"/>
      <c r="D26" s="22" t="s">
        <v>116</v>
      </c>
      <c r="E26" s="31" t="s">
        <v>49</v>
      </c>
      <c r="F26" s="31" t="s">
        <v>117</v>
      </c>
      <c r="G26" s="31" t="s">
        <v>118</v>
      </c>
      <c r="H26" s="31" t="s">
        <v>119</v>
      </c>
      <c r="I26" s="38">
        <v>87</v>
      </c>
      <c r="J26" s="38">
        <v>83.6</v>
      </c>
      <c r="K26" s="38">
        <v>274</v>
      </c>
      <c r="L26" s="38">
        <v>162.33972</v>
      </c>
      <c r="M26" s="38">
        <v>274</v>
      </c>
      <c r="N26" s="38">
        <v>266.51308</v>
      </c>
      <c r="O26" s="38">
        <v>136</v>
      </c>
      <c r="P26" s="38">
        <v>212</v>
      </c>
      <c r="Q26" s="42"/>
    </row>
    <row r="27" spans="1:17" ht="32.25" customHeight="1">
      <c r="A27" s="82">
        <v>4</v>
      </c>
      <c r="B27" s="82" t="s">
        <v>79</v>
      </c>
      <c r="C27" s="82" t="s">
        <v>83</v>
      </c>
      <c r="D27" s="34" t="s">
        <v>23</v>
      </c>
      <c r="E27" s="34" t="s">
        <v>51</v>
      </c>
      <c r="F27" s="34" t="s">
        <v>51</v>
      </c>
      <c r="G27" s="34" t="s">
        <v>51</v>
      </c>
      <c r="H27" s="34" t="s">
        <v>51</v>
      </c>
      <c r="I27" s="38">
        <f t="shared" ref="I27:P27" si="6">I29+I51</f>
        <v>26773.545000000002</v>
      </c>
      <c r="J27" s="38">
        <f t="shared" si="6"/>
        <v>26363.3</v>
      </c>
      <c r="K27" s="38">
        <f t="shared" si="6"/>
        <v>14074.649250000002</v>
      </c>
      <c r="L27" s="38">
        <f t="shared" si="6"/>
        <v>12847.342670000002</v>
      </c>
      <c r="M27" s="38">
        <f t="shared" si="6"/>
        <v>30977.326000000001</v>
      </c>
      <c r="N27" s="38">
        <f t="shared" si="6"/>
        <v>30463.161319999999</v>
      </c>
      <c r="O27" s="38">
        <f t="shared" si="6"/>
        <v>23806.899999999998</v>
      </c>
      <c r="P27" s="38">
        <f t="shared" si="6"/>
        <v>22616.5</v>
      </c>
      <c r="Q27" s="42"/>
    </row>
    <row r="28" spans="1:17" ht="25.5" customHeight="1">
      <c r="A28" s="83"/>
      <c r="B28" s="83"/>
      <c r="C28" s="83"/>
      <c r="D28" s="34" t="s">
        <v>24</v>
      </c>
      <c r="E28" s="34"/>
      <c r="F28" s="34"/>
      <c r="G28" s="34"/>
      <c r="H28" s="34"/>
      <c r="I28" s="38"/>
      <c r="J28" s="38"/>
      <c r="K28" s="38"/>
      <c r="L28" s="38"/>
      <c r="M28" s="47"/>
      <c r="N28" s="47"/>
      <c r="O28" s="38"/>
      <c r="P28" s="38"/>
      <c r="Q28" s="42"/>
    </row>
    <row r="29" spans="1:17" ht="25.5" customHeight="1">
      <c r="A29" s="83"/>
      <c r="B29" s="83"/>
      <c r="C29" s="83"/>
      <c r="D29" s="34" t="s">
        <v>47</v>
      </c>
      <c r="E29" s="7" t="s">
        <v>48</v>
      </c>
      <c r="F29" s="34" t="s">
        <v>51</v>
      </c>
      <c r="G29" s="34" t="s">
        <v>51</v>
      </c>
      <c r="H29" s="34" t="s">
        <v>51</v>
      </c>
      <c r="I29" s="38">
        <f>I30+I31+I32+I33+I36+I37+I38+I39+I40+I44+I45+I46+I47+I48+I49</f>
        <v>12064.545</v>
      </c>
      <c r="J29" s="38">
        <f>J30+J31+J32+J33+J36+J37+J38+J39+J40+J44+J45+J46+J47+J48+J49</f>
        <v>11953.699999999999</v>
      </c>
      <c r="K29" s="38">
        <f>K30+K31+K32+K33+K36+K37+K38+K39+K40+K44+K45+K46+K47+K48+K49</f>
        <v>6011.3950000000013</v>
      </c>
      <c r="L29" s="38">
        <f>L30+L31+L32+L33+L36+L37+L38+L39+L40+L44+L45+L46+L47+L48+L49</f>
        <v>5702.0987900000009</v>
      </c>
      <c r="M29" s="38">
        <f>M30+M31+M32+M33+M34+M35+M36+M37+M38+M39+M40+M44+M45+M46+M47+M48+M49+M41+M42+M43+M50</f>
        <v>13638.646000000001</v>
      </c>
      <c r="N29" s="38">
        <f>N30+N31+N32+N33+N34+N35+N36+N37+N38+N39+N40+N44+N45+N46+N47+N48+N49+N41+N42+N43+N50</f>
        <v>13534.586440000001</v>
      </c>
      <c r="O29" s="38">
        <f>O30+O31+O32+O33+O36+O37+O38+O39+O40+O44+O45+O46+O47+O48+O49</f>
        <v>10030.299999999999</v>
      </c>
      <c r="P29" s="38">
        <f>P30+P31+P32+P33+P36+P37+P38+P39+P40+P44+P45+P46+P47+P48+P49</f>
        <v>9528.6</v>
      </c>
      <c r="Q29" s="42"/>
    </row>
    <row r="30" spans="1:17" ht="27.75" customHeight="1">
      <c r="A30" s="83"/>
      <c r="B30" s="83"/>
      <c r="C30" s="83"/>
      <c r="D30" s="75" t="s">
        <v>155</v>
      </c>
      <c r="E30" s="7" t="s">
        <v>48</v>
      </c>
      <c r="F30" s="7" t="s">
        <v>95</v>
      </c>
      <c r="G30" s="7" t="s">
        <v>156</v>
      </c>
      <c r="H30" s="7" t="s">
        <v>96</v>
      </c>
      <c r="I30" s="38"/>
      <c r="J30" s="38"/>
      <c r="K30" s="38">
        <v>0</v>
      </c>
      <c r="L30" s="38">
        <v>0</v>
      </c>
      <c r="M30" s="38">
        <v>324.10000000000002</v>
      </c>
      <c r="N30" s="47">
        <v>324.10000000000002</v>
      </c>
      <c r="O30" s="38"/>
      <c r="P30" s="38"/>
      <c r="Q30" s="42"/>
    </row>
    <row r="31" spans="1:17" ht="27.75" customHeight="1">
      <c r="A31" s="83"/>
      <c r="B31" s="83"/>
      <c r="C31" s="83"/>
      <c r="D31" s="72"/>
      <c r="E31" s="7" t="s">
        <v>48</v>
      </c>
      <c r="F31" s="7" t="s">
        <v>95</v>
      </c>
      <c r="G31" s="7" t="s">
        <v>108</v>
      </c>
      <c r="H31" s="7" t="s">
        <v>97</v>
      </c>
      <c r="I31" s="38"/>
      <c r="J31" s="38"/>
      <c r="K31" s="38">
        <v>0</v>
      </c>
      <c r="L31" s="38">
        <v>0</v>
      </c>
      <c r="M31" s="47">
        <v>97.9</v>
      </c>
      <c r="N31" s="47">
        <v>97.9</v>
      </c>
      <c r="O31" s="38"/>
      <c r="P31" s="38"/>
      <c r="Q31" s="42"/>
    </row>
    <row r="32" spans="1:17" ht="38.25" customHeight="1">
      <c r="A32" s="83"/>
      <c r="B32" s="83"/>
      <c r="C32" s="83"/>
      <c r="D32" s="75" t="s">
        <v>132</v>
      </c>
      <c r="E32" s="7" t="s">
        <v>48</v>
      </c>
      <c r="F32" s="7" t="s">
        <v>95</v>
      </c>
      <c r="G32" s="7" t="s">
        <v>123</v>
      </c>
      <c r="H32" s="7" t="s">
        <v>96</v>
      </c>
      <c r="I32" s="38">
        <v>41.3</v>
      </c>
      <c r="J32" s="38">
        <v>41.3</v>
      </c>
      <c r="K32" s="38"/>
      <c r="L32" s="38"/>
      <c r="M32" s="47"/>
      <c r="N32" s="47"/>
      <c r="O32" s="38"/>
      <c r="P32" s="38"/>
      <c r="Q32" s="42"/>
    </row>
    <row r="33" spans="1:17" ht="27.75" customHeight="1">
      <c r="A33" s="83"/>
      <c r="B33" s="83"/>
      <c r="C33" s="83"/>
      <c r="D33" s="72"/>
      <c r="E33" s="7" t="s">
        <v>48</v>
      </c>
      <c r="F33" s="7" t="s">
        <v>95</v>
      </c>
      <c r="G33" s="7" t="s">
        <v>123</v>
      </c>
      <c r="H33" s="7" t="s">
        <v>97</v>
      </c>
      <c r="I33" s="38">
        <v>12.5</v>
      </c>
      <c r="J33" s="38">
        <v>12.5</v>
      </c>
      <c r="K33" s="38"/>
      <c r="L33" s="38"/>
      <c r="M33" s="47"/>
      <c r="N33" s="47"/>
      <c r="O33" s="38"/>
      <c r="P33" s="38"/>
      <c r="Q33" s="42"/>
    </row>
    <row r="34" spans="1:17" ht="51" customHeight="1">
      <c r="A34" s="83"/>
      <c r="B34" s="83"/>
      <c r="C34" s="83"/>
      <c r="D34" s="75" t="s">
        <v>160</v>
      </c>
      <c r="E34" s="7" t="s">
        <v>48</v>
      </c>
      <c r="F34" s="7" t="s">
        <v>95</v>
      </c>
      <c r="G34" s="7" t="s">
        <v>161</v>
      </c>
      <c r="H34" s="7" t="s">
        <v>96</v>
      </c>
      <c r="I34" s="38"/>
      <c r="J34" s="38"/>
      <c r="K34" s="38"/>
      <c r="L34" s="38"/>
      <c r="M34" s="47">
        <v>40.86</v>
      </c>
      <c r="N34" s="47">
        <v>40.86</v>
      </c>
      <c r="O34" s="38"/>
      <c r="P34" s="38"/>
      <c r="Q34" s="42"/>
    </row>
    <row r="35" spans="1:17" ht="27.75" customHeight="1">
      <c r="A35" s="83"/>
      <c r="B35" s="83"/>
      <c r="C35" s="83"/>
      <c r="D35" s="72"/>
      <c r="E35" s="7" t="s">
        <v>48</v>
      </c>
      <c r="F35" s="7" t="s">
        <v>95</v>
      </c>
      <c r="G35" s="7" t="s">
        <v>161</v>
      </c>
      <c r="H35" s="7" t="s">
        <v>97</v>
      </c>
      <c r="I35" s="38"/>
      <c r="J35" s="38"/>
      <c r="K35" s="38"/>
      <c r="L35" s="38"/>
      <c r="M35" s="47">
        <v>12.34</v>
      </c>
      <c r="N35" s="47">
        <v>12.34</v>
      </c>
      <c r="O35" s="38"/>
      <c r="P35" s="38"/>
      <c r="Q35" s="42"/>
    </row>
    <row r="36" spans="1:17" s="28" customFormat="1" ht="30.75" customHeight="1">
      <c r="A36" s="83"/>
      <c r="B36" s="83"/>
      <c r="C36" s="83"/>
      <c r="D36" s="87" t="s">
        <v>111</v>
      </c>
      <c r="E36" s="44" t="s">
        <v>48</v>
      </c>
      <c r="F36" s="44" t="s">
        <v>95</v>
      </c>
      <c r="G36" s="44" t="s">
        <v>98</v>
      </c>
      <c r="H36" s="44" t="s">
        <v>96</v>
      </c>
      <c r="I36" s="45">
        <v>7930.9</v>
      </c>
      <c r="J36" s="45">
        <v>7930.9</v>
      </c>
      <c r="K36" s="45">
        <v>4348.67</v>
      </c>
      <c r="L36" s="45">
        <v>4183.4901799999998</v>
      </c>
      <c r="M36" s="48">
        <v>8366.9678199999998</v>
      </c>
      <c r="N36" s="48">
        <v>8365.6418200000007</v>
      </c>
      <c r="O36" s="45">
        <v>7173.81</v>
      </c>
      <c r="P36" s="45">
        <v>6814.9</v>
      </c>
      <c r="Q36" s="46"/>
    </row>
    <row r="37" spans="1:17" s="28" customFormat="1" ht="33.75" customHeight="1">
      <c r="A37" s="83"/>
      <c r="B37" s="83"/>
      <c r="C37" s="83"/>
      <c r="D37" s="88"/>
      <c r="E37" s="44" t="s">
        <v>48</v>
      </c>
      <c r="F37" s="44" t="s">
        <v>95</v>
      </c>
      <c r="G37" s="44" t="s">
        <v>98</v>
      </c>
      <c r="H37" s="44" t="s">
        <v>107</v>
      </c>
      <c r="I37" s="45">
        <v>0.9</v>
      </c>
      <c r="J37" s="45">
        <v>0.9</v>
      </c>
      <c r="K37" s="45">
        <v>1.81</v>
      </c>
      <c r="L37" s="45">
        <v>1.81</v>
      </c>
      <c r="M37" s="48">
        <v>1.81</v>
      </c>
      <c r="N37" s="48">
        <v>1.81</v>
      </c>
      <c r="O37" s="45"/>
      <c r="P37" s="45"/>
      <c r="Q37" s="45"/>
    </row>
    <row r="38" spans="1:17" s="28" customFormat="1" ht="33.75" customHeight="1">
      <c r="A38" s="83"/>
      <c r="B38" s="83"/>
      <c r="C38" s="83"/>
      <c r="D38" s="88"/>
      <c r="E38" s="44" t="s">
        <v>48</v>
      </c>
      <c r="F38" s="44" t="s">
        <v>95</v>
      </c>
      <c r="G38" s="44" t="s">
        <v>98</v>
      </c>
      <c r="H38" s="44" t="s">
        <v>97</v>
      </c>
      <c r="I38" s="45">
        <v>2631.7</v>
      </c>
      <c r="J38" s="45">
        <v>2631.7</v>
      </c>
      <c r="K38" s="45">
        <v>1224.1079999999999</v>
      </c>
      <c r="L38" s="45">
        <v>1103.47075</v>
      </c>
      <c r="M38" s="48">
        <v>2397.5321800000002</v>
      </c>
      <c r="N38" s="48">
        <v>2365.25857</v>
      </c>
      <c r="O38" s="45">
        <v>2166.4899999999998</v>
      </c>
      <c r="P38" s="45">
        <v>2058.1</v>
      </c>
      <c r="Q38" s="46"/>
    </row>
    <row r="39" spans="1:17" s="28" customFormat="1" ht="27.75" customHeight="1">
      <c r="A39" s="83"/>
      <c r="B39" s="83"/>
      <c r="C39" s="83"/>
      <c r="D39" s="88"/>
      <c r="E39" s="44" t="s">
        <v>48</v>
      </c>
      <c r="F39" s="44" t="s">
        <v>95</v>
      </c>
      <c r="G39" s="44" t="s">
        <v>98</v>
      </c>
      <c r="H39" s="44" t="s">
        <v>90</v>
      </c>
      <c r="I39" s="45">
        <v>900.3</v>
      </c>
      <c r="J39" s="45">
        <v>789.5</v>
      </c>
      <c r="K39" s="45">
        <v>419.49700000000001</v>
      </c>
      <c r="L39" s="45">
        <v>403.11410999999998</v>
      </c>
      <c r="M39" s="48">
        <v>772.34208999999998</v>
      </c>
      <c r="N39" s="48">
        <v>701.93911000000003</v>
      </c>
      <c r="O39" s="45">
        <v>690</v>
      </c>
      <c r="P39" s="45">
        <v>655.6</v>
      </c>
      <c r="Q39" s="46"/>
    </row>
    <row r="40" spans="1:17" s="28" customFormat="1" ht="27.75" customHeight="1">
      <c r="A40" s="83"/>
      <c r="B40" s="83"/>
      <c r="C40" s="83"/>
      <c r="D40" s="89"/>
      <c r="E40" s="44" t="s">
        <v>48</v>
      </c>
      <c r="F40" s="44" t="s">
        <v>95</v>
      </c>
      <c r="G40" s="44" t="s">
        <v>98</v>
      </c>
      <c r="H40" s="44" t="s">
        <v>91</v>
      </c>
      <c r="I40" s="45">
        <v>0.1</v>
      </c>
      <c r="J40" s="45">
        <v>0.1</v>
      </c>
      <c r="K40" s="45"/>
      <c r="L40" s="45"/>
      <c r="M40" s="48">
        <v>0.34791</v>
      </c>
      <c r="N40" s="48">
        <v>0.34791</v>
      </c>
      <c r="O40" s="45"/>
      <c r="P40" s="45"/>
      <c r="Q40" s="46"/>
    </row>
    <row r="41" spans="1:17" s="28" customFormat="1" ht="27.75" customHeight="1">
      <c r="A41" s="83"/>
      <c r="B41" s="83"/>
      <c r="C41" s="83"/>
      <c r="D41" s="75" t="s">
        <v>158</v>
      </c>
      <c r="E41" s="44" t="s">
        <v>48</v>
      </c>
      <c r="F41" s="44" t="s">
        <v>95</v>
      </c>
      <c r="G41" s="44" t="s">
        <v>159</v>
      </c>
      <c r="H41" s="44" t="s">
        <v>96</v>
      </c>
      <c r="I41" s="45"/>
      <c r="J41" s="45"/>
      <c r="K41" s="45">
        <v>0</v>
      </c>
      <c r="L41" s="45">
        <v>0</v>
      </c>
      <c r="M41" s="48">
        <v>226.678</v>
      </c>
      <c r="N41" s="48">
        <v>226.678</v>
      </c>
      <c r="O41" s="45"/>
      <c r="P41" s="45"/>
      <c r="Q41" s="46"/>
    </row>
    <row r="42" spans="1:17" s="28" customFormat="1" ht="27.75" customHeight="1">
      <c r="A42" s="83"/>
      <c r="B42" s="83"/>
      <c r="C42" s="83"/>
      <c r="D42" s="71"/>
      <c r="E42" s="44" t="s">
        <v>48</v>
      </c>
      <c r="F42" s="44" t="s">
        <v>95</v>
      </c>
      <c r="G42" s="44" t="s">
        <v>159</v>
      </c>
      <c r="H42" s="44" t="s">
        <v>97</v>
      </c>
      <c r="I42" s="45"/>
      <c r="J42" s="45"/>
      <c r="K42" s="45">
        <v>0</v>
      </c>
      <c r="L42" s="45">
        <v>0</v>
      </c>
      <c r="M42" s="48">
        <v>68.456999999999994</v>
      </c>
      <c r="N42" s="48">
        <v>68.456999999999994</v>
      </c>
      <c r="O42" s="45"/>
      <c r="P42" s="45"/>
      <c r="Q42" s="46"/>
    </row>
    <row r="43" spans="1:17" s="28" customFormat="1" ht="27.75" customHeight="1">
      <c r="A43" s="83"/>
      <c r="B43" s="83"/>
      <c r="C43" s="83"/>
      <c r="D43" s="74"/>
      <c r="E43" s="44" t="s">
        <v>48</v>
      </c>
      <c r="F43" s="44" t="s">
        <v>95</v>
      </c>
      <c r="G43" s="44" t="s">
        <v>159</v>
      </c>
      <c r="H43" s="44" t="s">
        <v>90</v>
      </c>
      <c r="I43" s="45"/>
      <c r="J43" s="45"/>
      <c r="K43" s="45">
        <v>0</v>
      </c>
      <c r="L43" s="45">
        <v>0</v>
      </c>
      <c r="M43" s="38">
        <v>4</v>
      </c>
      <c r="N43" s="48">
        <v>3.9902000000000002</v>
      </c>
      <c r="O43" s="45"/>
      <c r="P43" s="45"/>
      <c r="Q43" s="46"/>
    </row>
    <row r="44" spans="1:17" ht="20.25" customHeight="1">
      <c r="A44" s="83"/>
      <c r="B44" s="83"/>
      <c r="C44" s="83"/>
      <c r="D44" s="75" t="s">
        <v>112</v>
      </c>
      <c r="E44" s="7" t="s">
        <v>48</v>
      </c>
      <c r="F44" s="7" t="s">
        <v>95</v>
      </c>
      <c r="G44" s="7" t="s">
        <v>99</v>
      </c>
      <c r="H44" s="7" t="s">
        <v>96</v>
      </c>
      <c r="I44" s="38">
        <v>312.43099999999998</v>
      </c>
      <c r="J44" s="38">
        <v>312.39999999999998</v>
      </c>
      <c r="K44" s="38">
        <v>0</v>
      </c>
      <c r="L44" s="38">
        <v>0</v>
      </c>
      <c r="M44" s="47">
        <v>98.411060000000006</v>
      </c>
      <c r="N44" s="47">
        <v>98.411060000000006</v>
      </c>
      <c r="O44" s="38"/>
      <c r="P44" s="38"/>
      <c r="Q44" s="42"/>
    </row>
    <row r="45" spans="1:17" ht="20.25" customHeight="1">
      <c r="A45" s="83"/>
      <c r="B45" s="83"/>
      <c r="C45" s="83"/>
      <c r="D45" s="71"/>
      <c r="E45" s="7" t="s">
        <v>48</v>
      </c>
      <c r="F45" s="7" t="s">
        <v>95</v>
      </c>
      <c r="G45" s="7" t="s">
        <v>99</v>
      </c>
      <c r="H45" s="7" t="s">
        <v>97</v>
      </c>
      <c r="I45" s="38">
        <v>94.353999999999999</v>
      </c>
      <c r="J45" s="38">
        <v>94.4</v>
      </c>
      <c r="K45" s="38">
        <v>0</v>
      </c>
      <c r="L45" s="38">
        <v>0</v>
      </c>
      <c r="M45" s="47">
        <v>14.76</v>
      </c>
      <c r="N45" s="47">
        <v>14.75455</v>
      </c>
      <c r="O45" s="38"/>
      <c r="P45" s="38"/>
      <c r="Q45" s="42"/>
    </row>
    <row r="46" spans="1:17" ht="20.25" customHeight="1">
      <c r="A46" s="83"/>
      <c r="B46" s="83"/>
      <c r="C46" s="83"/>
      <c r="D46" s="74"/>
      <c r="E46" s="7" t="s">
        <v>48</v>
      </c>
      <c r="F46" s="7" t="s">
        <v>95</v>
      </c>
      <c r="G46" s="7" t="s">
        <v>99</v>
      </c>
      <c r="H46" s="7" t="s">
        <v>90</v>
      </c>
      <c r="I46" s="38">
        <v>14.76</v>
      </c>
      <c r="J46" s="38">
        <v>14.8</v>
      </c>
      <c r="K46" s="38">
        <v>14.76</v>
      </c>
      <c r="L46" s="38">
        <v>7.6637500000000003</v>
      </c>
      <c r="M46" s="47">
        <v>325.86444</v>
      </c>
      <c r="N46" s="47">
        <v>325.86444</v>
      </c>
      <c r="O46" s="38"/>
      <c r="P46" s="38"/>
      <c r="Q46" s="42"/>
    </row>
    <row r="47" spans="1:17" ht="24" customHeight="1">
      <c r="A47" s="83"/>
      <c r="B47" s="83"/>
      <c r="C47" s="83"/>
      <c r="D47" s="75" t="s">
        <v>133</v>
      </c>
      <c r="E47" s="7" t="s">
        <v>48</v>
      </c>
      <c r="F47" s="7" t="s">
        <v>95</v>
      </c>
      <c r="G47" s="7" t="s">
        <v>124</v>
      </c>
      <c r="H47" s="7" t="s">
        <v>96</v>
      </c>
      <c r="I47" s="38">
        <v>91.2</v>
      </c>
      <c r="J47" s="38">
        <v>91.1</v>
      </c>
      <c r="K47" s="38">
        <v>0</v>
      </c>
      <c r="L47" s="38">
        <v>0</v>
      </c>
      <c r="M47" s="47">
        <v>325.86444</v>
      </c>
      <c r="N47" s="47">
        <v>325.86444</v>
      </c>
      <c r="O47" s="38"/>
      <c r="P47" s="38"/>
      <c r="Q47" s="42"/>
    </row>
    <row r="48" spans="1:17" ht="20.25" customHeight="1">
      <c r="A48" s="83"/>
      <c r="B48" s="83"/>
      <c r="C48" s="83"/>
      <c r="D48" s="71"/>
      <c r="E48" s="7" t="s">
        <v>48</v>
      </c>
      <c r="F48" s="7" t="s">
        <v>95</v>
      </c>
      <c r="G48" s="7" t="s">
        <v>124</v>
      </c>
      <c r="H48" s="7" t="s">
        <v>97</v>
      </c>
      <c r="I48" s="38">
        <v>27.5</v>
      </c>
      <c r="J48" s="38">
        <v>27.5</v>
      </c>
      <c r="K48" s="38">
        <v>0</v>
      </c>
      <c r="L48" s="38">
        <v>0</v>
      </c>
      <c r="M48" s="47">
        <v>98.411060000000006</v>
      </c>
      <c r="N48" s="47">
        <v>98.411060000000006</v>
      </c>
      <c r="O48" s="38"/>
      <c r="P48" s="38"/>
      <c r="Q48" s="42"/>
    </row>
    <row r="49" spans="1:17" ht="26.25" customHeight="1">
      <c r="A49" s="83"/>
      <c r="B49" s="83"/>
      <c r="C49" s="83"/>
      <c r="D49" s="74"/>
      <c r="E49" s="7" t="s">
        <v>48</v>
      </c>
      <c r="F49" s="7" t="s">
        <v>95</v>
      </c>
      <c r="G49" s="7" t="s">
        <v>124</v>
      </c>
      <c r="H49" s="7" t="s">
        <v>90</v>
      </c>
      <c r="I49" s="38">
        <v>6.6</v>
      </c>
      <c r="J49" s="38">
        <v>6.6</v>
      </c>
      <c r="K49" s="38">
        <v>2.5499999999999998</v>
      </c>
      <c r="L49" s="38">
        <v>2.5499999999999998</v>
      </c>
      <c r="M49" s="47">
        <v>12</v>
      </c>
      <c r="N49" s="47">
        <v>11.9964</v>
      </c>
      <c r="O49" s="38"/>
      <c r="P49" s="38"/>
      <c r="Q49" s="42"/>
    </row>
    <row r="50" spans="1:17" ht="40.5" customHeight="1">
      <c r="A50" s="83"/>
      <c r="B50" s="83"/>
      <c r="C50" s="83"/>
      <c r="D50" s="59" t="s">
        <v>162</v>
      </c>
      <c r="E50" s="7" t="s">
        <v>48</v>
      </c>
      <c r="F50" s="7" t="s">
        <v>95</v>
      </c>
      <c r="G50" s="7" t="s">
        <v>163</v>
      </c>
      <c r="H50" s="7" t="s">
        <v>90</v>
      </c>
      <c r="I50" s="38"/>
      <c r="J50" s="38"/>
      <c r="K50" s="38"/>
      <c r="L50" s="38"/>
      <c r="M50" s="47">
        <v>450</v>
      </c>
      <c r="N50" s="47">
        <v>449.96188000000001</v>
      </c>
      <c r="O50" s="38"/>
      <c r="P50" s="38"/>
      <c r="Q50" s="42"/>
    </row>
    <row r="51" spans="1:17" ht="63.75" customHeight="1">
      <c r="A51" s="83"/>
      <c r="B51" s="83"/>
      <c r="C51" s="83"/>
      <c r="D51" s="34" t="s">
        <v>50</v>
      </c>
      <c r="E51" s="7" t="s">
        <v>49</v>
      </c>
      <c r="F51" s="34" t="s">
        <v>51</v>
      </c>
      <c r="G51" s="34" t="s">
        <v>51</v>
      </c>
      <c r="H51" s="34" t="s">
        <v>51</v>
      </c>
      <c r="I51" s="38">
        <f>I52+I53+I56+I57+I58+I59+I60+I61+I62+I63+I64+I65+I66+I67+I68+I69+I70+I71</f>
        <v>14709.000000000002</v>
      </c>
      <c r="J51" s="38">
        <f t="shared" ref="J51:P51" si="7">J52+J53+J56+J57+J58+J59+J60+J61+J62+J63+J64+J65+J66+J67+J68+J69+J70+J71</f>
        <v>14409.6</v>
      </c>
      <c r="K51" s="38">
        <f t="shared" si="7"/>
        <v>8063.2542500000009</v>
      </c>
      <c r="L51" s="38">
        <f t="shared" si="7"/>
        <v>7145.2438800000009</v>
      </c>
      <c r="M51" s="38">
        <f>M52+M53+M54+M55+M56+M57+M58+M59+M60+M61+M62+M63+M64+M65+M66+M67+M68+M69+M70+M71+M72</f>
        <v>17338.68</v>
      </c>
      <c r="N51" s="38">
        <f>N52+N53+N54+N55+N56+N57+N58+N59+N60+N61+N62+N63+N64+N65+N66+N67+N68+N69+N70+N71+N72</f>
        <v>16928.57488</v>
      </c>
      <c r="O51" s="38">
        <f t="shared" si="7"/>
        <v>13776.599999999999</v>
      </c>
      <c r="P51" s="38">
        <f t="shared" si="7"/>
        <v>13087.899999999998</v>
      </c>
      <c r="Q51" s="38"/>
    </row>
    <row r="52" spans="1:17" ht="26.25" customHeight="1">
      <c r="A52" s="85"/>
      <c r="B52" s="85"/>
      <c r="C52" s="85"/>
      <c r="D52" s="71" t="s">
        <v>155</v>
      </c>
      <c r="E52" s="7" t="s">
        <v>49</v>
      </c>
      <c r="F52" s="7" t="s">
        <v>93</v>
      </c>
      <c r="G52" s="7" t="s">
        <v>156</v>
      </c>
      <c r="H52" s="7" t="s">
        <v>88</v>
      </c>
      <c r="I52" s="38"/>
      <c r="J52" s="38"/>
      <c r="K52" s="38"/>
      <c r="L52" s="38"/>
      <c r="M52" s="47">
        <v>711.7</v>
      </c>
      <c r="N52" s="47">
        <v>711.7</v>
      </c>
      <c r="O52" s="38"/>
      <c r="P52" s="38"/>
      <c r="Q52" s="42"/>
    </row>
    <row r="53" spans="1:17" ht="26.25" customHeight="1">
      <c r="A53" s="85"/>
      <c r="B53" s="85"/>
      <c r="C53" s="85"/>
      <c r="D53" s="72"/>
      <c r="E53" s="7" t="s">
        <v>49</v>
      </c>
      <c r="F53" s="7" t="s">
        <v>93</v>
      </c>
      <c r="G53" s="7" t="s">
        <v>156</v>
      </c>
      <c r="H53" s="7" t="s">
        <v>89</v>
      </c>
      <c r="I53" s="38"/>
      <c r="J53" s="38"/>
      <c r="K53" s="38"/>
      <c r="L53" s="38"/>
      <c r="M53" s="38">
        <v>215</v>
      </c>
      <c r="N53" s="47">
        <v>215</v>
      </c>
      <c r="O53" s="38"/>
      <c r="P53" s="38"/>
      <c r="Q53" s="42"/>
    </row>
    <row r="54" spans="1:17" ht="26.25" customHeight="1">
      <c r="A54" s="85"/>
      <c r="B54" s="85"/>
      <c r="C54" s="85"/>
      <c r="D54" s="75" t="s">
        <v>160</v>
      </c>
      <c r="E54" s="7" t="s">
        <v>49</v>
      </c>
      <c r="F54" s="7" t="s">
        <v>93</v>
      </c>
      <c r="G54" s="7" t="s">
        <v>161</v>
      </c>
      <c r="H54" s="7" t="s">
        <v>88</v>
      </c>
      <c r="I54" s="38"/>
      <c r="J54" s="38"/>
      <c r="K54" s="38"/>
      <c r="L54" s="38"/>
      <c r="M54" s="38">
        <v>47.6</v>
      </c>
      <c r="N54" s="38">
        <v>47.6</v>
      </c>
      <c r="O54" s="38"/>
      <c r="P54" s="38"/>
      <c r="Q54" s="42"/>
    </row>
    <row r="55" spans="1:17" ht="26.25" customHeight="1">
      <c r="A55" s="85"/>
      <c r="B55" s="85"/>
      <c r="C55" s="85"/>
      <c r="D55" s="72"/>
      <c r="E55" s="7" t="s">
        <v>49</v>
      </c>
      <c r="F55" s="7" t="s">
        <v>93</v>
      </c>
      <c r="G55" s="7" t="s">
        <v>161</v>
      </c>
      <c r="H55" s="7" t="s">
        <v>89</v>
      </c>
      <c r="I55" s="38"/>
      <c r="J55" s="38"/>
      <c r="K55" s="38"/>
      <c r="L55" s="38"/>
      <c r="M55" s="38">
        <v>14.4</v>
      </c>
      <c r="N55" s="38">
        <v>14.4</v>
      </c>
      <c r="O55" s="38"/>
      <c r="P55" s="38"/>
      <c r="Q55" s="42"/>
    </row>
    <row r="56" spans="1:17" ht="24" customHeight="1">
      <c r="A56" s="85"/>
      <c r="B56" s="85"/>
      <c r="C56" s="85"/>
      <c r="D56" s="73" t="s">
        <v>130</v>
      </c>
      <c r="E56" s="7" t="s">
        <v>49</v>
      </c>
      <c r="F56" s="7" t="s">
        <v>93</v>
      </c>
      <c r="G56" s="7" t="s">
        <v>157</v>
      </c>
      <c r="H56" s="7" t="s">
        <v>88</v>
      </c>
      <c r="I56" s="38"/>
      <c r="J56" s="38"/>
      <c r="K56" s="38">
        <v>48.933239999999998</v>
      </c>
      <c r="L56" s="38">
        <v>34.587649999999996</v>
      </c>
      <c r="M56" s="47">
        <v>80.3</v>
      </c>
      <c r="N56" s="47">
        <v>80.3</v>
      </c>
      <c r="O56" s="38"/>
      <c r="P56" s="38"/>
      <c r="Q56" s="42"/>
    </row>
    <row r="57" spans="1:17" ht="24" customHeight="1">
      <c r="A57" s="85"/>
      <c r="B57" s="85"/>
      <c r="C57" s="85"/>
      <c r="D57" s="74"/>
      <c r="E57" s="7" t="s">
        <v>49</v>
      </c>
      <c r="F57" s="7" t="s">
        <v>93</v>
      </c>
      <c r="G57" s="7" t="s">
        <v>157</v>
      </c>
      <c r="H57" s="7" t="s">
        <v>89</v>
      </c>
      <c r="I57" s="38"/>
      <c r="J57" s="38"/>
      <c r="K57" s="38">
        <v>14.80001</v>
      </c>
      <c r="L57" s="38">
        <v>6.1608000000000001</v>
      </c>
      <c r="M57" s="47">
        <v>24.28</v>
      </c>
      <c r="N57" s="47">
        <v>24.240950000000002</v>
      </c>
      <c r="O57" s="38"/>
      <c r="P57" s="38"/>
      <c r="Q57" s="42"/>
    </row>
    <row r="58" spans="1:17" ht="44.25" customHeight="1">
      <c r="A58" s="85"/>
      <c r="B58" s="85"/>
      <c r="C58" s="85"/>
      <c r="D58" s="75" t="s">
        <v>130</v>
      </c>
      <c r="E58" s="7" t="s">
        <v>49</v>
      </c>
      <c r="F58" s="7" t="s">
        <v>93</v>
      </c>
      <c r="G58" s="7" t="s">
        <v>125</v>
      </c>
      <c r="H58" s="7" t="s">
        <v>88</v>
      </c>
      <c r="I58" s="38">
        <v>279.89999999999998</v>
      </c>
      <c r="J58" s="38">
        <v>279.89999999999998</v>
      </c>
      <c r="K58" s="38"/>
      <c r="L58" s="38"/>
      <c r="M58" s="47"/>
      <c r="N58" s="47"/>
      <c r="O58" s="38"/>
      <c r="P58" s="38"/>
      <c r="Q58" s="42"/>
    </row>
    <row r="59" spans="1:17" ht="44.25" customHeight="1">
      <c r="A59" s="85"/>
      <c r="B59" s="85"/>
      <c r="C59" s="85"/>
      <c r="D59" s="74"/>
      <c r="E59" s="7" t="s">
        <v>49</v>
      </c>
      <c r="F59" s="7" t="s">
        <v>93</v>
      </c>
      <c r="G59" s="7" t="s">
        <v>125</v>
      </c>
      <c r="H59" s="7" t="s">
        <v>89</v>
      </c>
      <c r="I59" s="38">
        <v>84.5</v>
      </c>
      <c r="J59" s="38">
        <v>84.5</v>
      </c>
      <c r="K59" s="38"/>
      <c r="L59" s="38"/>
      <c r="M59" s="47"/>
      <c r="N59" s="47"/>
      <c r="O59" s="38"/>
      <c r="P59" s="38"/>
      <c r="Q59" s="42"/>
    </row>
    <row r="60" spans="1:17" ht="44.25" customHeight="1">
      <c r="A60" s="85"/>
      <c r="B60" s="85"/>
      <c r="C60" s="85"/>
      <c r="D60" s="75" t="s">
        <v>131</v>
      </c>
      <c r="E60" s="7" t="s">
        <v>49</v>
      </c>
      <c r="F60" s="7" t="s">
        <v>93</v>
      </c>
      <c r="G60" s="7" t="s">
        <v>126</v>
      </c>
      <c r="H60" s="7" t="s">
        <v>88</v>
      </c>
      <c r="I60" s="38">
        <v>9.6</v>
      </c>
      <c r="J60" s="38">
        <v>9.6</v>
      </c>
      <c r="K60" s="38"/>
      <c r="L60" s="38"/>
      <c r="M60" s="47"/>
      <c r="N60" s="47"/>
      <c r="O60" s="38"/>
      <c r="P60" s="38"/>
      <c r="Q60" s="42"/>
    </row>
    <row r="61" spans="1:17" ht="67.5" customHeight="1">
      <c r="A61" s="85"/>
      <c r="B61" s="85"/>
      <c r="C61" s="85"/>
      <c r="D61" s="74"/>
      <c r="E61" s="7" t="s">
        <v>49</v>
      </c>
      <c r="F61" s="7" t="s">
        <v>93</v>
      </c>
      <c r="G61" s="7" t="s">
        <v>126</v>
      </c>
      <c r="H61" s="7" t="s">
        <v>89</v>
      </c>
      <c r="I61" s="38">
        <v>21.7</v>
      </c>
      <c r="J61" s="38">
        <v>21.7</v>
      </c>
      <c r="K61" s="38"/>
      <c r="L61" s="38"/>
      <c r="M61" s="47"/>
      <c r="N61" s="47"/>
      <c r="O61" s="38"/>
      <c r="P61" s="38"/>
      <c r="Q61" s="42"/>
    </row>
    <row r="62" spans="1:17" ht="67.5" customHeight="1">
      <c r="A62" s="85"/>
      <c r="B62" s="85"/>
      <c r="C62" s="85"/>
      <c r="D62" s="75" t="s">
        <v>132</v>
      </c>
      <c r="E62" s="7" t="s">
        <v>49</v>
      </c>
      <c r="F62" s="7" t="s">
        <v>93</v>
      </c>
      <c r="G62" s="7" t="s">
        <v>123</v>
      </c>
      <c r="H62" s="7" t="s">
        <v>88</v>
      </c>
      <c r="I62" s="38">
        <v>42.2</v>
      </c>
      <c r="J62" s="38">
        <v>42.2</v>
      </c>
      <c r="K62" s="38"/>
      <c r="L62" s="38"/>
      <c r="M62" s="47"/>
      <c r="N62" s="47"/>
      <c r="O62" s="38"/>
      <c r="P62" s="38"/>
      <c r="Q62" s="42"/>
    </row>
    <row r="63" spans="1:17" ht="67.5" customHeight="1">
      <c r="A63" s="85"/>
      <c r="B63" s="85"/>
      <c r="C63" s="85"/>
      <c r="D63" s="74"/>
      <c r="E63" s="7" t="s">
        <v>49</v>
      </c>
      <c r="F63" s="7" t="s">
        <v>93</v>
      </c>
      <c r="G63" s="7" t="s">
        <v>123</v>
      </c>
      <c r="H63" s="7" t="s">
        <v>89</v>
      </c>
      <c r="I63" s="38">
        <v>12.7</v>
      </c>
      <c r="J63" s="38">
        <v>12.7</v>
      </c>
      <c r="K63" s="38"/>
      <c r="L63" s="38"/>
      <c r="M63" s="47"/>
      <c r="N63" s="47"/>
      <c r="O63" s="38"/>
      <c r="P63" s="38"/>
      <c r="Q63" s="42"/>
    </row>
    <row r="64" spans="1:17" ht="45.75" customHeight="1">
      <c r="A64" s="85"/>
      <c r="B64" s="85"/>
      <c r="C64" s="85"/>
      <c r="D64" s="75" t="s">
        <v>120</v>
      </c>
      <c r="E64" s="7" t="s">
        <v>49</v>
      </c>
      <c r="F64" s="7" t="s">
        <v>93</v>
      </c>
      <c r="G64" s="7" t="s">
        <v>121</v>
      </c>
      <c r="H64" s="7" t="s">
        <v>88</v>
      </c>
      <c r="I64" s="38">
        <v>134.5</v>
      </c>
      <c r="J64" s="38">
        <v>134.5</v>
      </c>
      <c r="K64" s="38"/>
      <c r="L64" s="38"/>
      <c r="M64" s="47"/>
      <c r="N64" s="47"/>
      <c r="O64" s="38"/>
      <c r="P64" s="38"/>
      <c r="Q64" s="42"/>
    </row>
    <row r="65" spans="1:17" ht="24" customHeight="1">
      <c r="A65" s="85"/>
      <c r="B65" s="85"/>
      <c r="C65" s="85"/>
      <c r="D65" s="74"/>
      <c r="E65" s="7" t="s">
        <v>49</v>
      </c>
      <c r="F65" s="7" t="s">
        <v>93</v>
      </c>
      <c r="G65" s="7" t="s">
        <v>121</v>
      </c>
      <c r="H65" s="7" t="s">
        <v>89</v>
      </c>
      <c r="I65" s="38">
        <v>40.6</v>
      </c>
      <c r="J65" s="38">
        <v>40.6</v>
      </c>
      <c r="K65" s="38"/>
      <c r="L65" s="38"/>
      <c r="M65" s="47"/>
      <c r="N65" s="47"/>
      <c r="O65" s="38"/>
      <c r="P65" s="38"/>
      <c r="Q65" s="42"/>
    </row>
    <row r="66" spans="1:17">
      <c r="A66" s="85"/>
      <c r="B66" s="85"/>
      <c r="C66" s="85"/>
      <c r="D66" s="75" t="s">
        <v>113</v>
      </c>
      <c r="E66" s="7" t="s">
        <v>49</v>
      </c>
      <c r="F66" s="7" t="s">
        <v>93</v>
      </c>
      <c r="G66" s="7" t="s">
        <v>94</v>
      </c>
      <c r="H66" s="7" t="s">
        <v>88</v>
      </c>
      <c r="I66" s="38">
        <v>8733.6</v>
      </c>
      <c r="J66" s="38">
        <v>8733.6</v>
      </c>
      <c r="K66" s="38">
        <v>5165.1009999999997</v>
      </c>
      <c r="L66" s="38">
        <v>4903.1687300000003</v>
      </c>
      <c r="M66" s="47">
        <v>10357.704250000001</v>
      </c>
      <c r="N66" s="47">
        <v>10357.704250000001</v>
      </c>
      <c r="O66" s="38">
        <v>9011.4</v>
      </c>
      <c r="P66" s="38">
        <v>8560.7999999999993</v>
      </c>
      <c r="Q66" s="43"/>
    </row>
    <row r="67" spans="1:17">
      <c r="A67" s="85"/>
      <c r="B67" s="85"/>
      <c r="C67" s="85"/>
      <c r="D67" s="71"/>
      <c r="E67" s="7" t="s">
        <v>49</v>
      </c>
      <c r="F67" s="7" t="s">
        <v>93</v>
      </c>
      <c r="G67" s="7" t="s">
        <v>94</v>
      </c>
      <c r="H67" s="7" t="s">
        <v>92</v>
      </c>
      <c r="I67" s="38">
        <v>2.6</v>
      </c>
      <c r="J67" s="38">
        <v>2.6</v>
      </c>
      <c r="K67" s="38">
        <v>3.6</v>
      </c>
      <c r="L67" s="38">
        <v>1.68</v>
      </c>
      <c r="M67" s="47">
        <v>4.88</v>
      </c>
      <c r="N67" s="47">
        <v>4.38</v>
      </c>
      <c r="O67" s="38"/>
      <c r="P67" s="38"/>
      <c r="Q67" s="43"/>
    </row>
    <row r="68" spans="1:17">
      <c r="A68" s="85"/>
      <c r="B68" s="85"/>
      <c r="C68" s="85"/>
      <c r="D68" s="71"/>
      <c r="E68" s="7" t="s">
        <v>49</v>
      </c>
      <c r="F68" s="7" t="s">
        <v>93</v>
      </c>
      <c r="G68" s="7" t="s">
        <v>94</v>
      </c>
      <c r="H68" s="7" t="s">
        <v>89</v>
      </c>
      <c r="I68" s="38">
        <v>2702.7</v>
      </c>
      <c r="J68" s="38">
        <v>2702.7</v>
      </c>
      <c r="K68" s="38">
        <v>1624.44</v>
      </c>
      <c r="L68" s="38">
        <v>1158.5775100000001</v>
      </c>
      <c r="M68" s="47">
        <v>2970.6957499999999</v>
      </c>
      <c r="N68" s="47">
        <v>2970.6957299999999</v>
      </c>
      <c r="O68" s="38">
        <v>2721.4</v>
      </c>
      <c r="P68" s="38">
        <v>2585.3000000000002</v>
      </c>
      <c r="Q68" s="43"/>
    </row>
    <row r="69" spans="1:17">
      <c r="A69" s="85"/>
      <c r="B69" s="85"/>
      <c r="C69" s="85"/>
      <c r="D69" s="71"/>
      <c r="E69" s="7" t="s">
        <v>49</v>
      </c>
      <c r="F69" s="7" t="s">
        <v>93</v>
      </c>
      <c r="G69" s="7" t="s">
        <v>94</v>
      </c>
      <c r="H69" s="7" t="s">
        <v>90</v>
      </c>
      <c r="I69" s="38">
        <v>2626.2</v>
      </c>
      <c r="J69" s="38">
        <v>2326.8000000000002</v>
      </c>
      <c r="K69" s="38">
        <v>1206.3800000000001</v>
      </c>
      <c r="L69" s="38">
        <v>1041.0691899999999</v>
      </c>
      <c r="M69" s="47">
        <v>2288.9045099999998</v>
      </c>
      <c r="N69" s="47">
        <v>1879.4745</v>
      </c>
      <c r="O69" s="38">
        <v>2043.8</v>
      </c>
      <c r="P69" s="38">
        <v>1941.8</v>
      </c>
      <c r="Q69" s="43"/>
    </row>
    <row r="70" spans="1:17">
      <c r="A70" s="85"/>
      <c r="B70" s="85"/>
      <c r="C70" s="85"/>
      <c r="D70" s="71"/>
      <c r="E70" s="7" t="s">
        <v>49</v>
      </c>
      <c r="F70" s="7" t="s">
        <v>93</v>
      </c>
      <c r="G70" s="7" t="s">
        <v>94</v>
      </c>
      <c r="H70" s="7" t="s">
        <v>122</v>
      </c>
      <c r="I70" s="38">
        <v>13.9</v>
      </c>
      <c r="J70" s="38">
        <v>13.9</v>
      </c>
      <c r="K70" s="38"/>
      <c r="L70" s="38"/>
      <c r="M70" s="47"/>
      <c r="N70" s="47"/>
      <c r="O70" s="38"/>
      <c r="P70" s="38"/>
      <c r="Q70" s="43"/>
    </row>
    <row r="71" spans="1:17">
      <c r="A71" s="86"/>
      <c r="B71" s="86"/>
      <c r="C71" s="85"/>
      <c r="D71" s="74"/>
      <c r="E71" s="7" t="s">
        <v>49</v>
      </c>
      <c r="F71" s="7" t="s">
        <v>93</v>
      </c>
      <c r="G71" s="7" t="s">
        <v>94</v>
      </c>
      <c r="H71" s="7" t="s">
        <v>91</v>
      </c>
      <c r="I71" s="38">
        <v>4.3</v>
      </c>
      <c r="J71" s="38">
        <v>4.3</v>
      </c>
      <c r="K71" s="38"/>
      <c r="L71" s="38"/>
      <c r="M71" s="47">
        <v>0.11549</v>
      </c>
      <c r="N71" s="47">
        <v>0.11549</v>
      </c>
      <c r="O71" s="38"/>
      <c r="P71" s="38"/>
      <c r="Q71" s="43"/>
    </row>
    <row r="72" spans="1:17" ht="33.75">
      <c r="A72" s="58"/>
      <c r="B72" s="58"/>
      <c r="C72" s="86"/>
      <c r="D72" s="59" t="s">
        <v>162</v>
      </c>
      <c r="E72" s="7" t="s">
        <v>49</v>
      </c>
      <c r="F72" s="7" t="s">
        <v>93</v>
      </c>
      <c r="G72" s="7" t="s">
        <v>163</v>
      </c>
      <c r="H72" s="7" t="s">
        <v>90</v>
      </c>
      <c r="I72" s="38"/>
      <c r="J72" s="38"/>
      <c r="K72" s="38"/>
      <c r="L72" s="38"/>
      <c r="M72" s="47">
        <v>623.1</v>
      </c>
      <c r="N72" s="47">
        <v>622.96396000000004</v>
      </c>
      <c r="O72" s="38"/>
      <c r="P72" s="38"/>
      <c r="Q72" s="43"/>
    </row>
    <row r="73" spans="1:17" s="1" customFormat="1" ht="50.25" customHeight="1">
      <c r="A73" s="70"/>
      <c r="B73" s="70"/>
      <c r="C73" s="70"/>
      <c r="D73" s="70"/>
      <c r="E73" s="70"/>
      <c r="F73" s="70"/>
      <c r="G73" s="23"/>
      <c r="H73" s="23"/>
      <c r="I73" s="23"/>
      <c r="J73" s="23"/>
    </row>
    <row r="74" spans="1:17" s="1" customFormat="1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7" s="1" customFormat="1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7" s="1" customFormat="1">
      <c r="A76" s="5"/>
      <c r="B76" s="5"/>
      <c r="C76" s="5"/>
      <c r="D76" s="5"/>
      <c r="E76" s="5"/>
      <c r="F76" s="5"/>
      <c r="G76" s="5"/>
      <c r="H76" s="5"/>
      <c r="I76" s="5"/>
      <c r="J76" s="5"/>
    </row>
  </sheetData>
  <mergeCells count="46">
    <mergeCell ref="A73:F73"/>
    <mergeCell ref="D30:D31"/>
    <mergeCell ref="D36:D40"/>
    <mergeCell ref="D44:D46"/>
    <mergeCell ref="D52:D53"/>
    <mergeCell ref="D56:D57"/>
    <mergeCell ref="D64:D65"/>
    <mergeCell ref="D58:D59"/>
    <mergeCell ref="D60:D61"/>
    <mergeCell ref="D62:D63"/>
    <mergeCell ref="D32:D33"/>
    <mergeCell ref="D47:D49"/>
    <mergeCell ref="D41:D43"/>
    <mergeCell ref="D34:D35"/>
    <mergeCell ref="D54:D55"/>
    <mergeCell ref="C27:C72"/>
    <mergeCell ref="A27:A71"/>
    <mergeCell ref="B27:B71"/>
    <mergeCell ref="D66:D71"/>
    <mergeCell ref="K4:L8"/>
    <mergeCell ref="M4:N8"/>
    <mergeCell ref="A11:A14"/>
    <mergeCell ref="B11:B14"/>
    <mergeCell ref="C11:C14"/>
    <mergeCell ref="A15:A17"/>
    <mergeCell ref="B15:B17"/>
    <mergeCell ref="C15:C22"/>
    <mergeCell ref="A23:A26"/>
    <mergeCell ref="B23:B26"/>
    <mergeCell ref="C23:C26"/>
    <mergeCell ref="O4:P4"/>
    <mergeCell ref="O5:O9"/>
    <mergeCell ref="P5:P9"/>
    <mergeCell ref="A1:Q1"/>
    <mergeCell ref="A3:A9"/>
    <mergeCell ref="B3:B9"/>
    <mergeCell ref="C3:C9"/>
    <mergeCell ref="D3:D9"/>
    <mergeCell ref="E3:H3"/>
    <mergeCell ref="I3:P3"/>
    <mergeCell ref="Q3:Q9"/>
    <mergeCell ref="E4:E9"/>
    <mergeCell ref="F4:F9"/>
    <mergeCell ref="G4:G9"/>
    <mergeCell ref="H4:H9"/>
    <mergeCell ref="I4:J8"/>
  </mergeCells>
  <pageMargins left="0.11811023622047245" right="0.11811023622047245" top="0.19685039370078741" bottom="0.15748031496062992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D50" sqref="D50"/>
    </sheetView>
  </sheetViews>
  <sheetFormatPr defaultColWidth="14.5703125" defaultRowHeight="15"/>
  <cols>
    <col min="1" max="1" width="6" style="4" customWidth="1"/>
    <col min="2" max="2" width="14.5703125" style="4"/>
    <col min="3" max="3" width="20.28515625" style="4" customWidth="1"/>
    <col min="4" max="4" width="25.140625" style="4" customWidth="1"/>
    <col min="5" max="8" width="11.28515625" style="4" customWidth="1"/>
    <col min="9" max="9" width="13.28515625" style="29" customWidth="1"/>
    <col min="10" max="10" width="13.28515625" style="24" customWidth="1"/>
    <col min="11" max="12" width="11.28515625" style="4" customWidth="1"/>
    <col min="13" max="13" width="12.42578125" style="4" customWidth="1"/>
    <col min="14" max="16384" width="14.5703125" style="4"/>
  </cols>
  <sheetData>
    <row r="1" spans="1:13" ht="76.5" customHeight="1">
      <c r="A1" s="100" t="s">
        <v>165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>
      <c r="L2" s="4" t="s">
        <v>39</v>
      </c>
    </row>
    <row r="3" spans="1:13" ht="138.75" customHeight="1">
      <c r="A3" s="102" t="s">
        <v>26</v>
      </c>
      <c r="B3" s="102" t="s">
        <v>27</v>
      </c>
      <c r="C3" s="102" t="s">
        <v>28</v>
      </c>
      <c r="D3" s="102" t="s">
        <v>29</v>
      </c>
      <c r="E3" s="102" t="s">
        <v>140</v>
      </c>
      <c r="F3" s="102"/>
      <c r="G3" s="102" t="s">
        <v>141</v>
      </c>
      <c r="H3" s="102"/>
      <c r="I3" s="102"/>
      <c r="J3" s="102"/>
      <c r="K3" s="102" t="s">
        <v>4</v>
      </c>
      <c r="L3" s="102"/>
      <c r="M3" s="102" t="s">
        <v>15</v>
      </c>
    </row>
    <row r="4" spans="1:13" ht="17.25" customHeight="1">
      <c r="A4" s="102"/>
      <c r="B4" s="102"/>
      <c r="C4" s="102"/>
      <c r="D4" s="102"/>
      <c r="E4" s="102"/>
      <c r="F4" s="102"/>
      <c r="G4" s="102" t="s">
        <v>6</v>
      </c>
      <c r="H4" s="102"/>
      <c r="I4" s="103" t="s">
        <v>7</v>
      </c>
      <c r="J4" s="103"/>
      <c r="K4" s="102"/>
      <c r="L4" s="102"/>
      <c r="M4" s="102"/>
    </row>
    <row r="5" spans="1:13">
      <c r="A5" s="102"/>
      <c r="B5" s="102"/>
      <c r="C5" s="102"/>
      <c r="D5" s="102"/>
      <c r="E5" s="52" t="s">
        <v>8</v>
      </c>
      <c r="F5" s="52" t="s">
        <v>9</v>
      </c>
      <c r="G5" s="52" t="s">
        <v>8</v>
      </c>
      <c r="H5" s="52" t="s">
        <v>9</v>
      </c>
      <c r="I5" s="30" t="s">
        <v>8</v>
      </c>
      <c r="J5" s="53" t="s">
        <v>9</v>
      </c>
      <c r="K5" s="52" t="s">
        <v>114</v>
      </c>
      <c r="L5" s="52" t="s">
        <v>137</v>
      </c>
      <c r="M5" s="102"/>
    </row>
    <row r="6" spans="1:13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30">
        <v>9</v>
      </c>
      <c r="J6" s="53">
        <v>10</v>
      </c>
      <c r="K6" s="52">
        <v>11</v>
      </c>
      <c r="L6" s="52">
        <v>12</v>
      </c>
      <c r="M6" s="52">
        <v>13</v>
      </c>
    </row>
    <row r="7" spans="1:13" ht="15" customHeight="1">
      <c r="A7" s="104">
        <v>1</v>
      </c>
      <c r="B7" s="104" t="s">
        <v>30</v>
      </c>
      <c r="C7" s="104" t="s">
        <v>80</v>
      </c>
      <c r="D7" s="51" t="s">
        <v>31</v>
      </c>
      <c r="E7" s="25">
        <f>E9+E10+E11+E12+E13+E14</f>
        <v>85172.13900000001</v>
      </c>
      <c r="F7" s="25">
        <f t="shared" ref="F7:L7" si="0">F9+F10+F11+F12+F13+F14</f>
        <v>84681.099999999991</v>
      </c>
      <c r="G7" s="25">
        <f t="shared" si="0"/>
        <v>54465.299249999996</v>
      </c>
      <c r="H7" s="25">
        <f t="shared" si="0"/>
        <v>49478.952389999999</v>
      </c>
      <c r="I7" s="25">
        <f t="shared" si="0"/>
        <v>108038.42599999999</v>
      </c>
      <c r="J7" s="25">
        <f t="shared" ref="J7" si="1">J9+J10+J11+J12+J13+J14</f>
        <v>107516.77439999999</v>
      </c>
      <c r="K7" s="25">
        <f t="shared" si="0"/>
        <v>87570.8</v>
      </c>
      <c r="L7" s="25">
        <f t="shared" si="0"/>
        <v>85669.6</v>
      </c>
      <c r="M7" s="51"/>
    </row>
    <row r="8" spans="1:13">
      <c r="A8" s="104"/>
      <c r="B8" s="104"/>
      <c r="C8" s="104"/>
      <c r="D8" s="51" t="s">
        <v>32</v>
      </c>
      <c r="E8" s="33"/>
      <c r="F8" s="33"/>
      <c r="G8" s="32"/>
      <c r="H8" s="32"/>
      <c r="I8" s="49"/>
      <c r="J8" s="49"/>
      <c r="K8" s="32"/>
      <c r="L8" s="32"/>
      <c r="M8" s="51"/>
    </row>
    <row r="9" spans="1:13">
      <c r="A9" s="104"/>
      <c r="B9" s="104"/>
      <c r="C9" s="104"/>
      <c r="D9" s="51" t="s">
        <v>33</v>
      </c>
      <c r="E9" s="25"/>
      <c r="F9" s="25"/>
      <c r="G9" s="16"/>
      <c r="H9" s="16"/>
      <c r="I9" s="49"/>
      <c r="J9" s="49"/>
      <c r="K9" s="16"/>
      <c r="L9" s="16"/>
      <c r="M9" s="51"/>
    </row>
    <row r="10" spans="1:13">
      <c r="A10" s="104"/>
      <c r="B10" s="104"/>
      <c r="C10" s="104"/>
      <c r="D10" s="51" t="s">
        <v>34</v>
      </c>
      <c r="E10" s="25">
        <f>E18+E26+E34</f>
        <v>35390.438999999998</v>
      </c>
      <c r="F10" s="25">
        <f t="shared" ref="F10:L11" si="2">F18+F26+F34</f>
        <v>35390.400000000001</v>
      </c>
      <c r="G10" s="25">
        <f t="shared" si="2"/>
        <v>21366.28325</v>
      </c>
      <c r="H10" s="25">
        <f t="shared" si="2"/>
        <v>21310.748449999999</v>
      </c>
      <c r="I10" s="25">
        <f t="shared" si="2"/>
        <v>45181.58</v>
      </c>
      <c r="J10" s="25">
        <f t="shared" ref="J10" si="3">J18+J26+J34</f>
        <v>45181.36679</v>
      </c>
      <c r="K10" s="25">
        <f t="shared" si="2"/>
        <v>5902</v>
      </c>
      <c r="L10" s="25">
        <f t="shared" si="2"/>
        <v>5902</v>
      </c>
      <c r="M10" s="51"/>
    </row>
    <row r="11" spans="1:13">
      <c r="A11" s="104"/>
      <c r="B11" s="104"/>
      <c r="C11" s="104"/>
      <c r="D11" s="51" t="s">
        <v>35</v>
      </c>
      <c r="E11" s="25">
        <f>E19+E27+E35</f>
        <v>49234.9</v>
      </c>
      <c r="F11" s="25">
        <f t="shared" si="2"/>
        <v>48743.899999999994</v>
      </c>
      <c r="G11" s="25">
        <f t="shared" si="2"/>
        <v>33081.705999999998</v>
      </c>
      <c r="H11" s="25">
        <f t="shared" si="2"/>
        <v>28157.99019</v>
      </c>
      <c r="I11" s="25">
        <f t="shared" si="2"/>
        <v>61682.399999999994</v>
      </c>
      <c r="J11" s="25">
        <f t="shared" ref="J11" si="4">J19+J27+J35</f>
        <v>61160.980459999992</v>
      </c>
      <c r="K11" s="25">
        <f t="shared" si="2"/>
        <v>81668.800000000003</v>
      </c>
      <c r="L11" s="25">
        <f t="shared" si="2"/>
        <v>79767.600000000006</v>
      </c>
      <c r="M11" s="51"/>
    </row>
    <row r="12" spans="1:13">
      <c r="A12" s="104"/>
      <c r="B12" s="104"/>
      <c r="C12" s="104"/>
      <c r="D12" s="51" t="s">
        <v>36</v>
      </c>
      <c r="E12" s="25"/>
      <c r="F12" s="25"/>
      <c r="G12" s="25"/>
      <c r="H12" s="25"/>
      <c r="I12" s="25"/>
      <c r="J12" s="25"/>
      <c r="K12" s="25"/>
      <c r="L12" s="25"/>
      <c r="M12" s="51"/>
    </row>
    <row r="13" spans="1:13">
      <c r="A13" s="104"/>
      <c r="B13" s="104"/>
      <c r="C13" s="104"/>
      <c r="D13" s="51" t="s">
        <v>37</v>
      </c>
      <c r="E13" s="25">
        <f>E21+E29+E37</f>
        <v>546.79999999999995</v>
      </c>
      <c r="F13" s="25">
        <f t="shared" ref="F13:L13" si="5">F21+F29+F37</f>
        <v>546.79999999999995</v>
      </c>
      <c r="G13" s="25">
        <f t="shared" si="5"/>
        <v>17.309999999999999</v>
      </c>
      <c r="H13" s="25">
        <f t="shared" si="5"/>
        <v>10.213749999999999</v>
      </c>
      <c r="I13" s="25">
        <f>I21+I29+I37</f>
        <v>1174.4459999999999</v>
      </c>
      <c r="J13" s="25">
        <f>J21+J29+J37</f>
        <v>1174.42715</v>
      </c>
      <c r="K13" s="25">
        <f t="shared" si="5"/>
        <v>0</v>
      </c>
      <c r="L13" s="25">
        <f t="shared" si="5"/>
        <v>0</v>
      </c>
      <c r="M13" s="51"/>
    </row>
    <row r="14" spans="1:13">
      <c r="A14" s="104"/>
      <c r="B14" s="104"/>
      <c r="C14" s="104"/>
      <c r="D14" s="51" t="s">
        <v>38</v>
      </c>
      <c r="E14" s="25"/>
      <c r="F14" s="25"/>
      <c r="G14" s="16"/>
      <c r="H14" s="16"/>
      <c r="I14" s="49"/>
      <c r="J14" s="49"/>
      <c r="K14" s="16"/>
      <c r="L14" s="16"/>
      <c r="M14" s="51"/>
    </row>
    <row r="15" spans="1:13">
      <c r="A15" s="104">
        <v>2</v>
      </c>
      <c r="B15" s="104" t="s">
        <v>84</v>
      </c>
      <c r="C15" s="104" t="s">
        <v>81</v>
      </c>
      <c r="D15" s="51" t="s">
        <v>31</v>
      </c>
      <c r="E15" s="25">
        <f>E17+E18+E19+E20+E21+E22</f>
        <v>58311.600000000006</v>
      </c>
      <c r="F15" s="25">
        <f>F17+F18+F19+F20+F21+F22</f>
        <v>58234.2</v>
      </c>
      <c r="G15" s="25">
        <f t="shared" ref="G15:L15" si="6">G17+G18+G19+G20+G21+G22</f>
        <v>40116.649999999994</v>
      </c>
      <c r="H15" s="25">
        <f t="shared" si="6"/>
        <v>36469.270000000004</v>
      </c>
      <c r="I15" s="25">
        <f t="shared" si="6"/>
        <v>76787.100000000006</v>
      </c>
      <c r="J15" s="25">
        <f t="shared" si="6"/>
        <v>76787.100000000006</v>
      </c>
      <c r="K15" s="25">
        <f t="shared" si="6"/>
        <v>63627.9</v>
      </c>
      <c r="L15" s="25">
        <f t="shared" si="6"/>
        <v>62841.1</v>
      </c>
      <c r="M15" s="51"/>
    </row>
    <row r="16" spans="1:13">
      <c r="A16" s="104"/>
      <c r="B16" s="104"/>
      <c r="C16" s="104"/>
      <c r="D16" s="51" t="s">
        <v>32</v>
      </c>
      <c r="E16" s="25"/>
      <c r="F16" s="25"/>
      <c r="G16" s="16"/>
      <c r="H16" s="16"/>
      <c r="I16" s="49"/>
      <c r="J16" s="50"/>
      <c r="K16" s="16"/>
      <c r="L16" s="16"/>
      <c r="M16" s="51"/>
    </row>
    <row r="17" spans="1:13">
      <c r="A17" s="104"/>
      <c r="B17" s="104"/>
      <c r="C17" s="104"/>
      <c r="D17" s="51" t="s">
        <v>33</v>
      </c>
      <c r="E17" s="25"/>
      <c r="F17" s="25"/>
      <c r="G17" s="16"/>
      <c r="H17" s="16"/>
      <c r="I17" s="49"/>
      <c r="J17" s="50"/>
      <c r="K17" s="16"/>
      <c r="L17" s="16"/>
      <c r="M17" s="51"/>
    </row>
    <row r="18" spans="1:13">
      <c r="A18" s="104"/>
      <c r="B18" s="104"/>
      <c r="C18" s="104"/>
      <c r="D18" s="51" t="s">
        <v>34</v>
      </c>
      <c r="E18" s="25">
        <v>34710.9</v>
      </c>
      <c r="F18" s="25">
        <v>34710.9</v>
      </c>
      <c r="G18" s="16">
        <v>21302.55</v>
      </c>
      <c r="H18" s="16">
        <v>21270</v>
      </c>
      <c r="I18" s="49">
        <v>42540</v>
      </c>
      <c r="J18" s="49">
        <v>42540</v>
      </c>
      <c r="K18" s="16">
        <v>5902</v>
      </c>
      <c r="L18" s="16">
        <v>5902</v>
      </c>
      <c r="M18" s="51"/>
    </row>
    <row r="19" spans="1:13">
      <c r="A19" s="104"/>
      <c r="B19" s="104"/>
      <c r="C19" s="104"/>
      <c r="D19" s="51" t="s">
        <v>35</v>
      </c>
      <c r="E19" s="25">
        <v>23600.7</v>
      </c>
      <c r="F19" s="25">
        <v>23523.3</v>
      </c>
      <c r="G19" s="16">
        <v>18814.099999999999</v>
      </c>
      <c r="H19" s="16">
        <v>15199.27</v>
      </c>
      <c r="I19" s="49">
        <v>34247.1</v>
      </c>
      <c r="J19" s="49">
        <v>34247.1</v>
      </c>
      <c r="K19" s="16">
        <v>57725.9</v>
      </c>
      <c r="L19" s="16">
        <v>56939.1</v>
      </c>
      <c r="M19" s="51"/>
    </row>
    <row r="20" spans="1:13">
      <c r="A20" s="104"/>
      <c r="B20" s="104"/>
      <c r="C20" s="104"/>
      <c r="D20" s="51" t="s">
        <v>36</v>
      </c>
      <c r="E20" s="25"/>
      <c r="F20" s="25"/>
      <c r="G20" s="16"/>
      <c r="H20" s="16"/>
      <c r="I20" s="49"/>
      <c r="J20" s="50"/>
      <c r="K20" s="16"/>
      <c r="L20" s="16"/>
      <c r="M20" s="51"/>
    </row>
    <row r="21" spans="1:13">
      <c r="A21" s="104"/>
      <c r="B21" s="104"/>
      <c r="C21" s="104"/>
      <c r="D21" s="51" t="s">
        <v>37</v>
      </c>
      <c r="E21" s="25"/>
      <c r="F21" s="25"/>
      <c r="G21" s="16"/>
      <c r="H21" s="16"/>
      <c r="I21" s="49"/>
      <c r="J21" s="50"/>
      <c r="K21" s="16"/>
      <c r="L21" s="16"/>
      <c r="M21" s="51"/>
    </row>
    <row r="22" spans="1:13">
      <c r="A22" s="104"/>
      <c r="B22" s="104"/>
      <c r="C22" s="104"/>
      <c r="D22" s="51" t="s">
        <v>38</v>
      </c>
      <c r="E22" s="25"/>
      <c r="F22" s="25"/>
      <c r="G22" s="16"/>
      <c r="H22" s="16"/>
      <c r="I22" s="49"/>
      <c r="J22" s="50"/>
      <c r="K22" s="16"/>
      <c r="L22" s="16"/>
      <c r="M22" s="51"/>
    </row>
    <row r="23" spans="1:13">
      <c r="A23" s="104">
        <v>3</v>
      </c>
      <c r="B23" s="104" t="s">
        <v>85</v>
      </c>
      <c r="C23" s="104" t="s">
        <v>82</v>
      </c>
      <c r="D23" s="51" t="s">
        <v>31</v>
      </c>
      <c r="E23" s="25">
        <f>E25+E26+E27+E28+E29+E30</f>
        <v>87</v>
      </c>
      <c r="F23" s="25">
        <f>F25+F26+F27+F28+F29+F30</f>
        <v>83.6</v>
      </c>
      <c r="G23" s="25">
        <f t="shared" ref="G23:L23" si="7">G25+G26+G27+G28+G29+G30</f>
        <v>274</v>
      </c>
      <c r="H23" s="25">
        <f t="shared" si="7"/>
        <v>162.33972</v>
      </c>
      <c r="I23" s="25">
        <f t="shared" si="7"/>
        <v>274</v>
      </c>
      <c r="J23" s="25">
        <f t="shared" si="7"/>
        <v>266.51308</v>
      </c>
      <c r="K23" s="25">
        <f t="shared" si="7"/>
        <v>136</v>
      </c>
      <c r="L23" s="25">
        <f t="shared" si="7"/>
        <v>212</v>
      </c>
      <c r="M23" s="51"/>
    </row>
    <row r="24" spans="1:13">
      <c r="A24" s="104"/>
      <c r="B24" s="104"/>
      <c r="C24" s="104"/>
      <c r="D24" s="51" t="s">
        <v>32</v>
      </c>
      <c r="E24" s="25"/>
      <c r="F24" s="25"/>
      <c r="G24" s="16"/>
      <c r="H24" s="16"/>
      <c r="I24" s="49"/>
      <c r="J24" s="50"/>
      <c r="K24" s="16"/>
      <c r="L24" s="16"/>
      <c r="M24" s="51"/>
    </row>
    <row r="25" spans="1:13">
      <c r="A25" s="104"/>
      <c r="B25" s="104"/>
      <c r="C25" s="104"/>
      <c r="D25" s="51" t="s">
        <v>33</v>
      </c>
      <c r="E25" s="25"/>
      <c r="F25" s="25"/>
      <c r="G25" s="16"/>
      <c r="H25" s="16"/>
      <c r="I25" s="49"/>
      <c r="J25" s="50"/>
      <c r="K25" s="16"/>
      <c r="L25" s="16"/>
      <c r="M25" s="51"/>
    </row>
    <row r="26" spans="1:13">
      <c r="A26" s="104"/>
      <c r="B26" s="104"/>
      <c r="C26" s="104"/>
      <c r="D26" s="51" t="s">
        <v>34</v>
      </c>
      <c r="E26" s="25"/>
      <c r="F26" s="25"/>
      <c r="G26" s="16"/>
      <c r="H26" s="16"/>
      <c r="I26" s="49"/>
      <c r="J26" s="50"/>
      <c r="K26" s="16"/>
      <c r="L26" s="16"/>
      <c r="M26" s="51"/>
    </row>
    <row r="27" spans="1:13">
      <c r="A27" s="104"/>
      <c r="B27" s="104"/>
      <c r="C27" s="104"/>
      <c r="D27" s="51" t="s">
        <v>35</v>
      </c>
      <c r="E27" s="25">
        <v>87</v>
      </c>
      <c r="F27" s="25">
        <v>83.6</v>
      </c>
      <c r="G27" s="25">
        <v>274</v>
      </c>
      <c r="H27" s="25">
        <v>162.33972</v>
      </c>
      <c r="I27" s="49">
        <v>274</v>
      </c>
      <c r="J27" s="50">
        <v>266.51308</v>
      </c>
      <c r="K27" s="16">
        <v>136</v>
      </c>
      <c r="L27" s="16">
        <v>212</v>
      </c>
      <c r="M27" s="51"/>
    </row>
    <row r="28" spans="1:13">
      <c r="A28" s="104"/>
      <c r="B28" s="104"/>
      <c r="C28" s="104"/>
      <c r="D28" s="51" t="s">
        <v>36</v>
      </c>
      <c r="E28" s="25"/>
      <c r="F28" s="25"/>
      <c r="G28" s="16"/>
      <c r="H28" s="16"/>
      <c r="I28" s="49"/>
      <c r="J28" s="50"/>
      <c r="K28" s="16"/>
      <c r="L28" s="16"/>
      <c r="M28" s="51"/>
    </row>
    <row r="29" spans="1:13">
      <c r="A29" s="104"/>
      <c r="B29" s="104"/>
      <c r="C29" s="104"/>
      <c r="D29" s="51" t="s">
        <v>37</v>
      </c>
      <c r="E29" s="25"/>
      <c r="F29" s="25"/>
      <c r="G29" s="16"/>
      <c r="H29" s="16"/>
      <c r="I29" s="49"/>
      <c r="J29" s="50"/>
      <c r="K29" s="16"/>
      <c r="L29" s="16"/>
      <c r="M29" s="51"/>
    </row>
    <row r="30" spans="1:13">
      <c r="A30" s="104"/>
      <c r="B30" s="104"/>
      <c r="C30" s="104"/>
      <c r="D30" s="51" t="s">
        <v>38</v>
      </c>
      <c r="E30" s="25"/>
      <c r="F30" s="25"/>
      <c r="G30" s="16"/>
      <c r="H30" s="16"/>
      <c r="I30" s="49"/>
      <c r="J30" s="50"/>
      <c r="K30" s="16"/>
      <c r="L30" s="16"/>
      <c r="M30" s="51"/>
    </row>
    <row r="31" spans="1:13">
      <c r="A31" s="104">
        <v>4</v>
      </c>
      <c r="B31" s="104" t="s">
        <v>86</v>
      </c>
      <c r="C31" s="104" t="s">
        <v>83</v>
      </c>
      <c r="D31" s="51" t="s">
        <v>31</v>
      </c>
      <c r="E31" s="25">
        <f>E33+E34+E35+E36+E37+I38</f>
        <v>26773.539000000001</v>
      </c>
      <c r="F31" s="25">
        <f>F33+F34+F35+F36+F37+J38</f>
        <v>26363.3</v>
      </c>
      <c r="G31" s="25">
        <f t="shared" ref="G31:H31" si="8">G33+G34+G35+G36+G37+K38</f>
        <v>14074.649249999999</v>
      </c>
      <c r="H31" s="25">
        <f t="shared" si="8"/>
        <v>12847.34267</v>
      </c>
      <c r="I31" s="25">
        <f>I33+I34+I35+I36+I37+I38</f>
        <v>30977.325999999997</v>
      </c>
      <c r="J31" s="25">
        <f>J33+J34+J35+J36+J37+J38</f>
        <v>30463.161319999999</v>
      </c>
      <c r="K31" s="25">
        <f>K33+K34+K35+K36+K37+N38</f>
        <v>23806.9</v>
      </c>
      <c r="L31" s="25">
        <f>L33+L34+L35+L36+L37+O38</f>
        <v>22616.5</v>
      </c>
      <c r="M31" s="57"/>
    </row>
    <row r="32" spans="1:13">
      <c r="A32" s="104"/>
      <c r="B32" s="104"/>
      <c r="C32" s="104"/>
      <c r="D32" s="51" t="s">
        <v>32</v>
      </c>
      <c r="E32" s="25"/>
      <c r="F32" s="25"/>
      <c r="G32" s="16"/>
      <c r="H32" s="25"/>
      <c r="I32" s="25"/>
      <c r="J32" s="25"/>
      <c r="K32" s="25"/>
      <c r="L32" s="25"/>
      <c r="M32" s="57"/>
    </row>
    <row r="33" spans="1:13">
      <c r="A33" s="104"/>
      <c r="B33" s="104"/>
      <c r="C33" s="104"/>
      <c r="D33" s="51" t="s">
        <v>33</v>
      </c>
      <c r="E33" s="25"/>
      <c r="F33" s="25"/>
      <c r="G33" s="16"/>
      <c r="H33" s="25"/>
      <c r="I33" s="25"/>
      <c r="J33" s="25"/>
      <c r="K33" s="25"/>
      <c r="L33" s="25"/>
      <c r="M33" s="57"/>
    </row>
    <row r="34" spans="1:13">
      <c r="A34" s="104"/>
      <c r="B34" s="104"/>
      <c r="C34" s="104"/>
      <c r="D34" s="51" t="s">
        <v>34</v>
      </c>
      <c r="E34" s="25">
        <v>679.53899999999999</v>
      </c>
      <c r="F34" s="25">
        <v>679.5</v>
      </c>
      <c r="G34" s="16">
        <v>63.733249999999998</v>
      </c>
      <c r="H34" s="25">
        <v>40.748449999999998</v>
      </c>
      <c r="I34" s="25">
        <v>2641.58</v>
      </c>
      <c r="J34" s="25">
        <v>2641.36679</v>
      </c>
      <c r="K34" s="25"/>
      <c r="L34" s="25"/>
      <c r="M34" s="57"/>
    </row>
    <row r="35" spans="1:13">
      <c r="A35" s="104"/>
      <c r="B35" s="104"/>
      <c r="C35" s="104"/>
      <c r="D35" s="51" t="s">
        <v>35</v>
      </c>
      <c r="E35" s="25">
        <v>25547.200000000001</v>
      </c>
      <c r="F35" s="25">
        <v>25137</v>
      </c>
      <c r="G35" s="16">
        <v>13993.606</v>
      </c>
      <c r="H35" s="25">
        <v>12796.38047</v>
      </c>
      <c r="I35" s="25">
        <v>27161.3</v>
      </c>
      <c r="J35" s="25">
        <v>26647.36738</v>
      </c>
      <c r="K35" s="25">
        <v>23806.9</v>
      </c>
      <c r="L35" s="25">
        <v>22616.5</v>
      </c>
      <c r="M35" s="57"/>
    </row>
    <row r="36" spans="1:13">
      <c r="A36" s="104"/>
      <c r="B36" s="104"/>
      <c r="C36" s="104"/>
      <c r="D36" s="51" t="s">
        <v>36</v>
      </c>
      <c r="E36" s="25"/>
      <c r="F36" s="25"/>
      <c r="G36" s="16"/>
      <c r="H36" s="25"/>
      <c r="I36" s="25"/>
      <c r="J36" s="25"/>
      <c r="K36" s="25"/>
      <c r="L36" s="25"/>
      <c r="M36" s="57"/>
    </row>
    <row r="37" spans="1:13">
      <c r="A37" s="104"/>
      <c r="B37" s="104"/>
      <c r="C37" s="104"/>
      <c r="D37" s="51" t="s">
        <v>37</v>
      </c>
      <c r="E37" s="25">
        <v>546.79999999999995</v>
      </c>
      <c r="F37" s="25">
        <v>546.79999999999995</v>
      </c>
      <c r="G37" s="16">
        <v>17.309999999999999</v>
      </c>
      <c r="H37" s="25">
        <v>10.213749999999999</v>
      </c>
      <c r="I37" s="25">
        <v>1174.4459999999999</v>
      </c>
      <c r="J37" s="25">
        <v>1174.42715</v>
      </c>
      <c r="K37" s="25"/>
      <c r="L37" s="25"/>
      <c r="M37" s="57"/>
    </row>
    <row r="38" spans="1:13">
      <c r="A38" s="104"/>
      <c r="B38" s="104"/>
      <c r="C38" s="104"/>
      <c r="D38" s="51" t="s">
        <v>38</v>
      </c>
      <c r="E38" s="26"/>
      <c r="F38" s="26"/>
      <c r="G38" s="16"/>
      <c r="H38" s="16"/>
      <c r="I38" s="25"/>
      <c r="J38" s="25"/>
      <c r="K38" s="16"/>
      <c r="L38" s="16"/>
      <c r="M38" s="57"/>
    </row>
    <row r="39" spans="1:13">
      <c r="A39" s="15"/>
      <c r="B39" s="15"/>
      <c r="C39" s="15"/>
      <c r="D39" s="15"/>
      <c r="E39" s="15"/>
      <c r="F39" s="15"/>
      <c r="G39" s="17"/>
      <c r="H39" s="17"/>
      <c r="I39" s="27"/>
      <c r="J39" s="27"/>
      <c r="K39" s="17"/>
      <c r="L39" s="17"/>
      <c r="M39" s="15"/>
    </row>
    <row r="40" spans="1:13" s="1" customFormat="1" ht="50.25" customHeight="1">
      <c r="A40" s="70"/>
      <c r="B40" s="70"/>
      <c r="C40" s="70"/>
      <c r="D40" s="70"/>
      <c r="E40" s="70"/>
      <c r="F40" s="70"/>
      <c r="G40" s="23"/>
      <c r="H40" s="23"/>
      <c r="I40" s="23"/>
      <c r="J40" s="23"/>
    </row>
    <row r="41" spans="1:13" s="1" customForma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3" s="1" customForma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3" s="1" customFormat="1">
      <c r="A43" s="5"/>
      <c r="B43" s="5"/>
      <c r="C43" s="5"/>
      <c r="D43" s="5"/>
      <c r="E43" s="5"/>
      <c r="F43" s="5"/>
      <c r="G43" s="5"/>
      <c r="H43" s="5"/>
      <c r="I43" s="5"/>
      <c r="J43" s="5"/>
    </row>
  </sheetData>
  <mergeCells count="24">
    <mergeCell ref="A40:F40"/>
    <mergeCell ref="A23:A30"/>
    <mergeCell ref="B23:B30"/>
    <mergeCell ref="C23:C30"/>
    <mergeCell ref="A31:A38"/>
    <mergeCell ref="B31:B38"/>
    <mergeCell ref="C31:C38"/>
    <mergeCell ref="A7:A14"/>
    <mergeCell ref="B7:B14"/>
    <mergeCell ref="C7:C14"/>
    <mergeCell ref="A15:A22"/>
    <mergeCell ref="B15:B22"/>
    <mergeCell ref="C15:C22"/>
    <mergeCell ref="A1:M1"/>
    <mergeCell ref="A3:A5"/>
    <mergeCell ref="B3:B5"/>
    <mergeCell ref="C3:C5"/>
    <mergeCell ref="D3:D5"/>
    <mergeCell ref="E3:F4"/>
    <mergeCell ref="G3:J3"/>
    <mergeCell ref="K3:L4"/>
    <mergeCell ref="M3:M5"/>
    <mergeCell ref="G4:H4"/>
    <mergeCell ref="I4:J4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Целевые год</vt:lpstr>
      <vt:lpstr>ГРБС год</vt:lpstr>
      <vt:lpstr>Уровни бюдж 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2021-05-05T04:23:02Z</dcterms:modified>
</cp:coreProperties>
</file>