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7530"/>
  </bookViews>
  <sheets>
    <sheet name="Целевые год" sheetId="16" r:id="rId1"/>
    <sheet name="ГРБС год" sheetId="20" r:id="rId2"/>
    <sheet name="УБ год" sheetId="21" r:id="rId3"/>
  </sheets>
  <calcPr calcId="125725"/>
</workbook>
</file>

<file path=xl/calcChain.xml><?xml version="1.0" encoding="utf-8"?>
<calcChain xmlns="http://schemas.openxmlformats.org/spreadsheetml/2006/main">
  <c r="N48" i="20"/>
  <c r="M48"/>
  <c r="N28" l="1"/>
  <c r="N26" s="1"/>
  <c r="N22"/>
  <c r="N18"/>
  <c r="N16" s="1"/>
  <c r="J10" i="21"/>
  <c r="J7" s="1"/>
  <c r="J11"/>
  <c r="J13"/>
  <c r="J31"/>
  <c r="J23"/>
  <c r="I23"/>
  <c r="J15"/>
  <c r="L31"/>
  <c r="K31"/>
  <c r="I31"/>
  <c r="H31"/>
  <c r="G31"/>
  <c r="F31"/>
  <c r="E31"/>
  <c r="L23"/>
  <c r="K23"/>
  <c r="H23"/>
  <c r="G23"/>
  <c r="F23"/>
  <c r="E23"/>
  <c r="L15"/>
  <c r="K15"/>
  <c r="I15"/>
  <c r="H15"/>
  <c r="G15"/>
  <c r="F15"/>
  <c r="E15"/>
  <c r="L13"/>
  <c r="K13"/>
  <c r="I13"/>
  <c r="H13"/>
  <c r="G13"/>
  <c r="F13"/>
  <c r="E13"/>
  <c r="L11"/>
  <c r="K11"/>
  <c r="K7" s="1"/>
  <c r="I11"/>
  <c r="H11"/>
  <c r="G11"/>
  <c r="F11"/>
  <c r="E11"/>
  <c r="L10"/>
  <c r="K10"/>
  <c r="I10"/>
  <c r="H10"/>
  <c r="H7" s="1"/>
  <c r="G10"/>
  <c r="G7" s="1"/>
  <c r="F10"/>
  <c r="E10"/>
  <c r="E7" s="1"/>
  <c r="L7"/>
  <c r="F7"/>
  <c r="P48" i="20"/>
  <c r="O48"/>
  <c r="L48"/>
  <c r="K48"/>
  <c r="J48"/>
  <c r="I48"/>
  <c r="P28"/>
  <c r="O28"/>
  <c r="M28"/>
  <c r="L28"/>
  <c r="L14" s="1"/>
  <c r="K28"/>
  <c r="K26" s="1"/>
  <c r="J28"/>
  <c r="J14" s="1"/>
  <c r="I28"/>
  <c r="I26" s="1"/>
  <c r="J24"/>
  <c r="I24"/>
  <c r="O22"/>
  <c r="M22"/>
  <c r="L22"/>
  <c r="K22"/>
  <c r="J22"/>
  <c r="I22"/>
  <c r="P18"/>
  <c r="P16" s="1"/>
  <c r="O18"/>
  <c r="O16" s="1"/>
  <c r="M18"/>
  <c r="M16" s="1"/>
  <c r="L18"/>
  <c r="L16" s="1"/>
  <c r="K18"/>
  <c r="K16" s="1"/>
  <c r="J18"/>
  <c r="J16" s="1"/>
  <c r="I18"/>
  <c r="I16"/>
  <c r="P15"/>
  <c r="M15"/>
  <c r="K15"/>
  <c r="I15"/>
  <c r="O14"/>
  <c r="K14" l="1"/>
  <c r="K12" s="1"/>
  <c r="J26"/>
  <c r="I14"/>
  <c r="I12" s="1"/>
  <c r="P26"/>
  <c r="O26"/>
  <c r="N14"/>
  <c r="M14"/>
  <c r="M26"/>
  <c r="J12"/>
  <c r="P14"/>
  <c r="P12" s="1"/>
  <c r="J15"/>
  <c r="L15"/>
  <c r="L12" s="1"/>
  <c r="O15"/>
  <c r="O12" s="1"/>
  <c r="L26"/>
  <c r="N15"/>
  <c r="N12" s="1"/>
  <c r="M12"/>
  <c r="I7" i="21"/>
</calcChain>
</file>

<file path=xl/sharedStrings.xml><?xml version="1.0" encoding="utf-8"?>
<sst xmlns="http://schemas.openxmlformats.org/spreadsheetml/2006/main" count="419" uniqueCount="159">
  <si>
    <t>№ п/п</t>
  </si>
  <si>
    <t>Цель, целевые показатели, задачи, показатели результативности</t>
  </si>
  <si>
    <t>Ед. измерения</t>
  </si>
  <si>
    <t>Весовой критерий</t>
  </si>
  <si>
    <t>Плановый период</t>
  </si>
  <si>
    <t>Примечание (причины невыполнения показателей по программе, выбор действий по преодолению)</t>
  </si>
  <si>
    <t>январь - июнь</t>
  </si>
  <si>
    <t>значение на конец года</t>
  </si>
  <si>
    <t>план</t>
  </si>
  <si>
    <t>факт</t>
  </si>
  <si>
    <t>Статус (муниципальная программа Емельяновского района, подпрограмма, отдельное мероприятие  муниципальной программы Емельяновского района)</t>
  </si>
  <si>
    <t>Наименование муниципальной программы Емельяновского района, подпрограммы, отдельного мероприятия  муниципальной программы Емельяновского района</t>
  </si>
  <si>
    <t>ГРБС</t>
  </si>
  <si>
    <t>Код бюджетной классификации</t>
  </si>
  <si>
    <t>Расходы по годам, тыс.рублей</t>
  </si>
  <si>
    <t>Примечание</t>
  </si>
  <si>
    <t>Рз Пр</t>
  </si>
  <si>
    <t>ЦСР</t>
  </si>
  <si>
    <t>ВР</t>
  </si>
  <si>
    <t xml:space="preserve">плановый период </t>
  </si>
  <si>
    <t xml:space="preserve">план </t>
  </si>
  <si>
    <t xml:space="preserve">         </t>
  </si>
  <si>
    <t>Муниципальная программа Емельяновского района</t>
  </si>
  <si>
    <t>всего расходные обязательства</t>
  </si>
  <si>
    <t>в том числе по ГРБС:</t>
  </si>
  <si>
    <t>Подпрограмма 1</t>
  </si>
  <si>
    <t>N п/п</t>
  </si>
  <si>
    <t>Статус</t>
  </si>
  <si>
    <t>Наименование муниципальной программы Емельяновского района, подпрограммы, отдельного мероприятия муниципальной программы Емельяновского района</t>
  </si>
  <si>
    <t>Источники финансирования</t>
  </si>
  <si>
    <t>Муниципальная программа Емельяновсого района</t>
  </si>
  <si>
    <t>Всего</t>
  </si>
  <si>
    <t>в том числе:</t>
  </si>
  <si>
    <t>федеральный бюджет</t>
  </si>
  <si>
    <t>краевой бюджет</t>
  </si>
  <si>
    <t>районный бюджет</t>
  </si>
  <si>
    <t>внебюджетные источники</t>
  </si>
  <si>
    <t>бюджеты поселений</t>
  </si>
  <si>
    <t>юридические лица</t>
  </si>
  <si>
    <t>тыс.рублей</t>
  </si>
  <si>
    <t>1.</t>
  </si>
  <si>
    <t>1.1.</t>
  </si>
  <si>
    <t>%</t>
  </si>
  <si>
    <t>Показатели:</t>
  </si>
  <si>
    <t>1.1.1.</t>
  </si>
  <si>
    <t>1.2.</t>
  </si>
  <si>
    <t>Подпрограмма 2</t>
  </si>
  <si>
    <t xml:space="preserve">Администрации Емельяновского района </t>
  </si>
  <si>
    <t>009</t>
  </si>
  <si>
    <t>090</t>
  </si>
  <si>
    <t>Муниципальное казенное учреждение «Финансовое управление администрации Емельяновского района Красноярского края»</t>
  </si>
  <si>
    <t>х</t>
  </si>
  <si>
    <t>1.3.</t>
  </si>
  <si>
    <t>1.2.1.</t>
  </si>
  <si>
    <t>единиц</t>
  </si>
  <si>
    <t>Целевой показатель:</t>
  </si>
  <si>
    <t>Цель: Обеспечение долгосрочной сбалансированности и устойчивости бюджетной системы Емельяновского района, повышение качества и прозрачности управления муниципальными финансами</t>
  </si>
  <si>
    <t>Минимальный размер бюджетной обеспеченности поселений Емельяновского района после выравнивания</t>
  </si>
  <si>
    <t>Доля расходов на обслуживание муниципального долга Емельяновского района в объеме расходов районного бюджета, за исключением объема расходов, которые осуществляются за счет субвенций, предоставляемых из краевого бюджета</t>
  </si>
  <si>
    <t>Доля расходов районного бюджета, формируемых в рамках муниципальных программ Емельяновского района</t>
  </si>
  <si>
    <t>—</t>
  </si>
  <si>
    <t>не менее 92</t>
  </si>
  <si>
    <t>Задача 1. Обеспечение равных условий для устойчивого и эффективного исполнения расходных обязательств муниципальных образований района, обеспечение сбалансированности и повышение финансовой самостоятельности бюджетов поселений</t>
  </si>
  <si>
    <t>Подпрограмма 1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Емельяновского района"</t>
  </si>
  <si>
    <t>Подпрограмма2. «Управление муниципальным долгом Емельяновского района»</t>
  </si>
  <si>
    <t>Задача 2. Эффективное управление муниципальным долгом Емельяновского района</t>
  </si>
  <si>
    <t xml:space="preserve">Задача 3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полномочий, обеспечение контроля за соблюдением законодательства в финансово-бюджетной сфере, а также повышения эффективности расходов районного бюджета  </t>
  </si>
  <si>
    <t>тыс. рублей</t>
  </si>
  <si>
    <t xml:space="preserve">Минимальный размер бюджетной обеспеченности поселений Емельяновского района после выравнивания </t>
  </si>
  <si>
    <t>Отсутствие в бюджетах поселений просроченной кредиторской задолженности по выплате заработной платы с начислениями работникам бюджетной сферы и по исполнению обязательств перед гражданами</t>
  </si>
  <si>
    <t>Отношение муниципального долга Емельяновского района к доходам районного бюджета без учета утвержденного объема безвозмездных поступлений и (или) поступлений налоговых доходов по дополнительным нормативам отчислений</t>
  </si>
  <si>
    <t xml:space="preserve">Доля расходов на обслуживание муниципального
долга Емельяновского района в объеме расходов
районного бюджета, за исключением объема 
расходов, которые осуществляются за счет 
субвенций, предоставляемых из краевого бюджета и (или) поступлений налоговых доходов по дополнительным нормативам отчислений
</t>
  </si>
  <si>
    <t>Просроченная задолженность по долговым обязательствам Емельяновского района</t>
  </si>
  <si>
    <t>Обеспечение исполнения расходных обязательств района (за исключением безвозмездных поступлений)</t>
  </si>
  <si>
    <t>Количество обслуживаемых  учреждений МКУ «Центр обеспечения»</t>
  </si>
  <si>
    <t>Разработка и размещение на официальном сайте администрации Емельяновского района презентации «Путеводитель по бюджету Емельяновского района»</t>
  </si>
  <si>
    <t>Соотношение количества фактически проведенных контрольных мероприятий к количеству запланированных</t>
  </si>
  <si>
    <t xml:space="preserve">Подпрограмма 3 </t>
  </si>
  <si>
    <t>Управление муниципальными финансами Емельяновского района</t>
  </si>
  <si>
    <t>Создание условий для эффективного и ответственного управления муниципальными финансами, повышения устойчивости бюджетов муниципальных образований Емельяновского района</t>
  </si>
  <si>
    <t>Управление муниципальным долгом Емельяновского района</t>
  </si>
  <si>
    <t xml:space="preserve">Обеспечение реализации муниципальной  программы и прочие мероприятия  </t>
  </si>
  <si>
    <t>Подпрограмма  1</t>
  </si>
  <si>
    <t>Подпрограмма  2</t>
  </si>
  <si>
    <t>Подпрограмма  3</t>
  </si>
  <si>
    <t>Подпрограмма 3. «Обеспечение реализации муниципальной  программы и прочие мероприятия»</t>
  </si>
  <si>
    <t>121</t>
  </si>
  <si>
    <t>129</t>
  </si>
  <si>
    <t>244</t>
  </si>
  <si>
    <t>853</t>
  </si>
  <si>
    <t>122</t>
  </si>
  <si>
    <t>0106</t>
  </si>
  <si>
    <t>0530080210</t>
  </si>
  <si>
    <t>0113</t>
  </si>
  <si>
    <t>111</t>
  </si>
  <si>
    <t>119</t>
  </si>
  <si>
    <t>0530080610</t>
  </si>
  <si>
    <t>0530085610</t>
  </si>
  <si>
    <t>540</t>
  </si>
  <si>
    <t>1401</t>
  </si>
  <si>
    <t>0510076010</t>
  </si>
  <si>
    <t>511</t>
  </si>
  <si>
    <t>0510080170</t>
  </si>
  <si>
    <t>1403</t>
  </si>
  <si>
    <t>0510080180</t>
  </si>
  <si>
    <t>112</t>
  </si>
  <si>
    <t>0530010470</t>
  </si>
  <si>
    <t xml:space="preserve">Обеспечение деятельности (оказание услуг) подведомственных учреждений </t>
  </si>
  <si>
    <t>Осуществление полномочий по организации бухгалтерского учета ,переданных администрацией Никольского сельсовета</t>
  </si>
  <si>
    <t xml:space="preserve">Руководство и управление в сфере установленных функций органов местного самоуправления </t>
  </si>
  <si>
    <t xml:space="preserve">Расходы на обслуживание муниципального  долга Емельяновского района </t>
  </si>
  <si>
    <t>1301</t>
  </si>
  <si>
    <t>0520082090</t>
  </si>
  <si>
    <t>730</t>
  </si>
  <si>
    <t>831</t>
  </si>
  <si>
    <t>0530086610</t>
  </si>
  <si>
    <t xml:space="preserve">Иные межбюджетные трансферты на обеспечение сбалансированности бюджетов поселений </t>
  </si>
  <si>
    <t>Региональные выплаты и выплаты , обеспечивающие уровень заработной платы работников бюджетной сферы не ниже размера минимальной заработной платы(минимального размера оплаты труда)</t>
  </si>
  <si>
    <t>Осуществление полномочий по организации бухгалтерского учета ,переданных администрацией сельсовета Памяти 13 Борцов</t>
  </si>
  <si>
    <t>2022 год</t>
  </si>
  <si>
    <t>Не менее 95</t>
  </si>
  <si>
    <t>Не менее 94</t>
  </si>
  <si>
    <t>Отношение годовой суммы платежей по погашению и обслуживанию муниципального долга Емельяновского района к годовому  объему налоговых, неналоговых доходов районного бюджета и дотаций  из бюджетов бюджетной системы Российской Федерации</t>
  </si>
  <si>
    <t>1.3.1.</t>
  </si>
  <si>
    <t>Менее 100</t>
  </si>
  <si>
    <t>Не менее 92</t>
  </si>
  <si>
    <t>Предоставление дотаций на выравнивание бюджетной обеспеченности за счет средств краевого бюджета</t>
  </si>
  <si>
    <t>Предоставление дотаций на выравнивание бюджетной обеспеченности поселений за счет средств районного бюджета</t>
  </si>
  <si>
    <t>Частичное финансирование (возмещение) расходов на повышение с 1 июня 2020 года размеров оплаты труда отдельным категориям работников бюджетной сферы</t>
  </si>
  <si>
    <t>0530010360</t>
  </si>
  <si>
    <t>0530010490</t>
  </si>
  <si>
    <t>Осуществление полномочий по организации бухгалтерского учета, переданных администрацией Зеледеевского сельсовета</t>
  </si>
  <si>
    <t>0530082320</t>
  </si>
  <si>
    <t>Частичное финансирование (возмещение) расходов на повышение с 1 октября 2020 года размеров оплаты труда отдельным категориям работников бюджетной сферы</t>
  </si>
  <si>
    <t>0530010350</t>
  </si>
  <si>
    <t>Реализация мероприятий за счет средств, полученных за содействие развитию налогового потенциала</t>
  </si>
  <si>
    <t>05300S7450</t>
  </si>
  <si>
    <t>&lt;=0,025</t>
  </si>
  <si>
    <t>&lt;= 15,86</t>
  </si>
  <si>
    <t>Год, предшествующий отчетному году 2020 год</t>
  </si>
  <si>
    <t>2023 год</t>
  </si>
  <si>
    <t>Отчетный год реализации муниципальной  программы Емельяновского района 2021 год</t>
  </si>
  <si>
    <t>Год предшествующий отчетному году 2020год</t>
  </si>
  <si>
    <t>Год, предшествующий отчетному году реализации программы 2020 год</t>
  </si>
  <si>
    <t>январь-июнь 2021 года</t>
  </si>
  <si>
    <t>значение на конец года 2021</t>
  </si>
  <si>
    <t>2023год</t>
  </si>
  <si>
    <t>247</t>
  </si>
  <si>
    <t xml:space="preserve">Показатель расчитывается по итогам года </t>
  </si>
  <si>
    <t>&lt;=0,013</t>
  </si>
  <si>
    <t>&lt;=5,31</t>
  </si>
  <si>
    <t>Отчетный год реализации муниципальной программы Емельяновского района 2021 год</t>
  </si>
  <si>
    <t>&lt;=0,009</t>
  </si>
  <si>
    <t>&lt;=10,51</t>
  </si>
  <si>
    <r>
      <t xml:space="preserve">
Информация
о целевых показателях муниципальной  программы Емельяновского района
 и показателях результативности подпрограмм  и отдельных  мероприятий 
</t>
    </r>
    <r>
      <rPr>
        <b/>
        <sz val="12"/>
        <color theme="1"/>
        <rFont val="Times New Roman"/>
        <family val="1"/>
        <charset val="204"/>
      </rPr>
      <t>муниципальной  программы Емельяновского района «Управление муниципальными финансами Емельяновского района» за   2021 год</t>
    </r>
    <r>
      <rPr>
        <sz val="12"/>
        <color theme="1"/>
        <rFont val="Times New Roman"/>
        <family val="1"/>
        <charset val="204"/>
      </rPr>
      <t xml:space="preserve">
</t>
    </r>
  </si>
  <si>
    <r>
      <t xml:space="preserve">Информация об использовании бюджетных ассигнований районного бюджета и иных средств на реализацию отдельных мероприятий муниципальной программы Емельяновского района  и подпрограмм с указанием плановых и фактических значений (с расшифровкой по главным распорядителям средств районного бюджета, подпрограммам, отдельным мероприятиям муниципальной программы Емельяновского района, а также по годам реализации муниципальной программы Емельяновского района) </t>
    </r>
    <r>
      <rPr>
        <b/>
        <sz val="13"/>
        <color theme="1"/>
        <rFont val="Times New Roman"/>
        <family val="1"/>
        <charset val="204"/>
      </rPr>
      <t>муниципальной  программы Емельяновского района                                                                                                                             «Управление муниципальными финансами Емельяновского района» за  2021 год</t>
    </r>
  </si>
  <si>
    <r>
      <t xml:space="preserve">Информация
об использовании бюджетных ассигнований районного бюджета
и иных средств на реализацию программы с указанием плановых
и фактических значений </t>
    </r>
    <r>
      <rPr>
        <b/>
        <sz val="11"/>
        <color theme="1"/>
        <rFont val="Times New Roman"/>
        <family val="1"/>
        <charset val="204"/>
      </rPr>
      <t>муниципальной  программы Емельяновского района «Управление муниципальными финансами Емельяновского района» за  2021  год</t>
    </r>
    <r>
      <rPr>
        <sz val="11"/>
        <color theme="1"/>
        <rFont val="Times New Roman"/>
        <family val="1"/>
        <charset val="204"/>
      </rPr>
      <t xml:space="preserve">
</t>
    </r>
  </si>
  <si>
    <t>0530082710</t>
  </si>
  <si>
    <t>Осуществление переданных поселениями полномочий по исполнению бюджета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</si>
</sst>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?"/>
    <numFmt numFmtId="166" formatCode="0.0000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</font>
    <font>
      <i/>
      <sz val="8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00">
    <xf numFmtId="0" fontId="0" fillId="0" borderId="0" xfId="0"/>
    <xf numFmtId="0" fontId="0" fillId="0" borderId="0" xfId="0" applyFont="1"/>
    <xf numFmtId="0" fontId="5" fillId="2" borderId="0" xfId="0" applyFont="1" applyFill="1"/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0" fontId="1" fillId="0" borderId="1" xfId="0" applyFont="1" applyFill="1" applyBorder="1" applyAlignment="1">
      <alignment horizontal="right" vertical="top" wrapText="1"/>
    </xf>
    <xf numFmtId="165" fontId="12" fillId="0" borderId="11" xfId="0" applyNumberFormat="1" applyFont="1" applyBorder="1" applyAlignment="1" applyProtection="1">
      <alignment horizontal="left" vertical="center" wrapText="1"/>
    </xf>
    <xf numFmtId="0" fontId="0" fillId="0" borderId="0" xfId="0" applyFont="1" applyFill="1"/>
    <xf numFmtId="164" fontId="5" fillId="0" borderId="1" xfId="0" applyNumberFormat="1" applyFont="1" applyFill="1" applyBorder="1" applyAlignment="1">
      <alignment vertical="top" wrapText="1"/>
    </xf>
    <xf numFmtId="0" fontId="5" fillId="0" borderId="0" xfId="0" applyFont="1" applyFill="1"/>
    <xf numFmtId="0" fontId="7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top"/>
    </xf>
    <xf numFmtId="49" fontId="5" fillId="0" borderId="1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164" fontId="5" fillId="2" borderId="1" xfId="0" applyNumberFormat="1" applyFont="1" applyFill="1" applyBorder="1" applyAlignment="1">
      <alignment horizontal="right" vertical="top"/>
    </xf>
    <xf numFmtId="164" fontId="5" fillId="0" borderId="1" xfId="0" applyNumberFormat="1" applyFont="1" applyFill="1" applyBorder="1" applyAlignment="1">
      <alignment horizontal="right" vertical="top"/>
    </xf>
    <xf numFmtId="164" fontId="7" fillId="0" borderId="1" xfId="0" applyNumberFormat="1" applyFont="1" applyFill="1" applyBorder="1"/>
    <xf numFmtId="164" fontId="0" fillId="0" borderId="1" xfId="0" applyNumberFormat="1" applyFont="1" applyFill="1" applyBorder="1"/>
    <xf numFmtId="0" fontId="1" fillId="0" borderId="1" xfId="0" applyFont="1" applyFill="1" applyBorder="1"/>
    <xf numFmtId="0" fontId="0" fillId="0" borderId="1" xfId="0" applyBorder="1" applyAlignment="1">
      <alignment horizontal="justify"/>
    </xf>
    <xf numFmtId="165" fontId="12" fillId="0" borderId="1" xfId="0" applyNumberFormat="1" applyFont="1" applyBorder="1" applyAlignment="1" applyProtection="1">
      <alignment horizontal="justify" vertical="center" wrapText="1"/>
    </xf>
    <xf numFmtId="4" fontId="0" fillId="0" borderId="0" xfId="0" applyNumberFormat="1" applyFont="1" applyFill="1" applyBorder="1"/>
    <xf numFmtId="4" fontId="0" fillId="0" borderId="1" xfId="0" applyNumberFormat="1" applyBorder="1"/>
    <xf numFmtId="0" fontId="0" fillId="0" borderId="1" xfId="0" applyFont="1" applyBorder="1"/>
    <xf numFmtId="0" fontId="5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vertical="top" wrapText="1"/>
    </xf>
    <xf numFmtId="0" fontId="0" fillId="0" borderId="1" xfId="0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justify"/>
    </xf>
    <xf numFmtId="0" fontId="1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justify"/>
    </xf>
    <xf numFmtId="0" fontId="5" fillId="2" borderId="10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0" fillId="0" borderId="9" xfId="0" applyBorder="1" applyAlignment="1">
      <alignment horizontal="justify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6" fontId="5" fillId="0" borderId="1" xfId="0" applyNumberFormat="1" applyFont="1" applyFill="1" applyBorder="1" applyAlignment="1">
      <alignment vertical="top" wrapText="1"/>
    </xf>
    <xf numFmtId="166" fontId="0" fillId="0" borderId="1" xfId="0" applyNumberFormat="1" applyBorder="1"/>
    <xf numFmtId="166" fontId="0" fillId="0" borderId="1" xfId="0" applyNumberFormat="1" applyFont="1" applyFill="1" applyBorder="1"/>
    <xf numFmtId="166" fontId="7" fillId="0" borderId="1" xfId="0" applyNumberFormat="1" applyFont="1" applyFill="1" applyBorder="1"/>
    <xf numFmtId="166" fontId="0" fillId="0" borderId="0" xfId="0" applyNumberFormat="1" applyFont="1" applyFill="1"/>
    <xf numFmtId="166" fontId="5" fillId="2" borderId="1" xfId="0" applyNumberFormat="1" applyFont="1" applyFill="1" applyBorder="1" applyAlignment="1">
      <alignment horizontal="right" vertical="top" wrapText="1"/>
    </xf>
    <xf numFmtId="166" fontId="5" fillId="2" borderId="1" xfId="0" applyNumberFormat="1" applyFont="1" applyFill="1" applyBorder="1" applyAlignment="1">
      <alignment horizontal="right" vertical="top"/>
    </xf>
    <xf numFmtId="166" fontId="5" fillId="0" borderId="1" xfId="0" applyNumberFormat="1" applyFont="1" applyFill="1" applyBorder="1" applyAlignment="1">
      <alignment horizontal="right" vertical="top"/>
    </xf>
    <xf numFmtId="166" fontId="5" fillId="0" borderId="1" xfId="0" applyNumberFormat="1" applyFont="1" applyFill="1" applyBorder="1"/>
    <xf numFmtId="166" fontId="5" fillId="2" borderId="1" xfId="0" applyNumberFormat="1" applyFont="1" applyFill="1" applyBorder="1"/>
    <xf numFmtId="0" fontId="1" fillId="0" borderId="1" xfId="0" applyFont="1" applyFill="1" applyBorder="1" applyAlignment="1">
      <alignment horizontal="justify" vertical="top" wrapText="1"/>
    </xf>
    <xf numFmtId="0" fontId="0" fillId="0" borderId="1" xfId="0" applyFill="1" applyBorder="1" applyAlignment="1">
      <alignment horizontal="justify" vertical="top" wrapText="1"/>
    </xf>
    <xf numFmtId="0" fontId="1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justify"/>
    </xf>
    <xf numFmtId="0" fontId="5" fillId="2" borderId="3" xfId="0" applyFont="1" applyFill="1" applyBorder="1" applyAlignment="1">
      <alignment horizontal="justify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justify" vertical="top" wrapText="1"/>
    </xf>
    <xf numFmtId="0" fontId="5" fillId="2" borderId="2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2" fontId="5" fillId="2" borderId="8" xfId="0" applyNumberFormat="1" applyFont="1" applyFill="1" applyBorder="1" applyAlignment="1">
      <alignment horizontal="justify" vertical="top" wrapText="1"/>
    </xf>
    <xf numFmtId="2" fontId="5" fillId="2" borderId="10" xfId="0" applyNumberFormat="1" applyFont="1" applyFill="1" applyBorder="1" applyAlignment="1">
      <alignment horizontal="justify" vertical="top" wrapText="1"/>
    </xf>
    <xf numFmtId="2" fontId="0" fillId="0" borderId="10" xfId="0" applyNumberFormat="1" applyBorder="1" applyAlignment="1">
      <alignment horizontal="justify" vertical="top" wrapText="1"/>
    </xf>
    <xf numFmtId="2" fontId="0" fillId="0" borderId="9" xfId="0" applyNumberFormat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0" fontId="5" fillId="2" borderId="10" xfId="0" applyFont="1" applyFill="1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0" fillId="0" borderId="10" xfId="0" applyBorder="1" applyAlignment="1">
      <alignment horizontal="justify"/>
    </xf>
    <xf numFmtId="0" fontId="0" fillId="0" borderId="9" xfId="0" applyBorder="1" applyAlignment="1">
      <alignment horizontal="justify"/>
    </xf>
    <xf numFmtId="165" fontId="12" fillId="0" borderId="8" xfId="0" applyNumberFormat="1" applyFont="1" applyBorder="1" applyAlignment="1" applyProtection="1">
      <alignment horizontal="justify" vertical="center" wrapText="1"/>
    </xf>
    <xf numFmtId="165" fontId="12" fillId="0" borderId="9" xfId="0" applyNumberFormat="1" applyFont="1" applyBorder="1" applyAlignment="1" applyProtection="1">
      <alignment horizontal="justify" vertical="center" wrapText="1"/>
    </xf>
    <xf numFmtId="165" fontId="12" fillId="0" borderId="13" xfId="0" applyNumberFormat="1" applyFont="1" applyBorder="1" applyAlignment="1" applyProtection="1">
      <alignment horizontal="justify" vertical="center" wrapText="1"/>
    </xf>
    <xf numFmtId="49" fontId="12" fillId="0" borderId="12" xfId="0" applyNumberFormat="1" applyFont="1" applyFill="1" applyBorder="1" applyAlignment="1" applyProtection="1">
      <alignment horizontal="justify" vertical="center" wrapText="1"/>
    </xf>
    <xf numFmtId="0" fontId="0" fillId="0" borderId="10" xfId="0" applyFill="1" applyBorder="1" applyAlignment="1">
      <alignment horizontal="justify" vertical="center" wrapText="1"/>
    </xf>
    <xf numFmtId="0" fontId="0" fillId="0" borderId="9" xfId="0" applyFill="1" applyBorder="1" applyAlignment="1">
      <alignment horizontal="justify" vertical="center" wrapText="1"/>
    </xf>
    <xf numFmtId="165" fontId="12" fillId="0" borderId="10" xfId="0" applyNumberFormat="1" applyFont="1" applyBorder="1" applyAlignment="1" applyProtection="1">
      <alignment horizontal="justify" vertical="center" wrapText="1"/>
    </xf>
    <xf numFmtId="165" fontId="12" fillId="0" borderId="12" xfId="0" applyNumberFormat="1" applyFont="1" applyBorder="1" applyAlignment="1" applyProtection="1">
      <alignment horizontal="justify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</cellXfs>
  <cellStyles count="5">
    <cellStyle name="Обычный" xfId="0" builtinId="0"/>
    <cellStyle name="Обычный 2" xfId="1"/>
    <cellStyle name="Обычный 4" xfId="2"/>
    <cellStyle name="Обычный 5" xfId="3"/>
    <cellStyle name="Обычный 6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E46" sqref="E46"/>
    </sheetView>
  </sheetViews>
  <sheetFormatPr defaultColWidth="9.140625" defaultRowHeight="15"/>
  <cols>
    <col min="1" max="1" width="4.7109375" style="11" customWidth="1"/>
    <col min="2" max="2" width="28.28515625" style="11" customWidth="1"/>
    <col min="3" max="3" width="11" style="11" customWidth="1"/>
    <col min="4" max="4" width="9.140625" style="11"/>
    <col min="5" max="5" width="11.140625" style="11" customWidth="1"/>
    <col min="6" max="8" width="9.140625" style="11"/>
    <col min="9" max="9" width="12.5703125" style="11" customWidth="1"/>
    <col min="10" max="10" width="12.85546875" style="11" customWidth="1"/>
    <col min="11" max="12" width="9.140625" style="11"/>
    <col min="13" max="13" width="36.28515625" style="11" customWidth="1"/>
    <col min="14" max="16384" width="9.140625" style="11"/>
  </cols>
  <sheetData>
    <row r="1" spans="1:13" ht="15" customHeight="1">
      <c r="A1" s="63" t="s">
        <v>154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5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48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44.25" customHeight="1">
      <c r="A5" s="64" t="s">
        <v>0</v>
      </c>
      <c r="B5" s="64" t="s">
        <v>1</v>
      </c>
      <c r="C5" s="64" t="s">
        <v>2</v>
      </c>
      <c r="D5" s="64" t="s">
        <v>3</v>
      </c>
      <c r="E5" s="64" t="s">
        <v>139</v>
      </c>
      <c r="F5" s="64"/>
      <c r="G5" s="64" t="s">
        <v>151</v>
      </c>
      <c r="H5" s="64"/>
      <c r="I5" s="64"/>
      <c r="J5" s="64"/>
      <c r="K5" s="64" t="s">
        <v>4</v>
      </c>
      <c r="L5" s="64"/>
      <c r="M5" s="64" t="s">
        <v>5</v>
      </c>
    </row>
    <row r="6" spans="1:13" ht="50.25" customHeight="1">
      <c r="A6" s="64"/>
      <c r="B6" s="64"/>
      <c r="C6" s="64"/>
      <c r="D6" s="64"/>
      <c r="E6" s="64"/>
      <c r="F6" s="64"/>
      <c r="G6" s="64" t="s">
        <v>6</v>
      </c>
      <c r="H6" s="64"/>
      <c r="I6" s="64" t="s">
        <v>7</v>
      </c>
      <c r="J6" s="64"/>
      <c r="K6" s="64" t="s">
        <v>119</v>
      </c>
      <c r="L6" s="64" t="s">
        <v>140</v>
      </c>
      <c r="M6" s="64"/>
    </row>
    <row r="7" spans="1:13" ht="24" customHeight="1">
      <c r="A7" s="64"/>
      <c r="B7" s="64"/>
      <c r="C7" s="64"/>
      <c r="D7" s="64"/>
      <c r="E7" s="32" t="s">
        <v>8</v>
      </c>
      <c r="F7" s="32" t="s">
        <v>9</v>
      </c>
      <c r="G7" s="32" t="s">
        <v>8</v>
      </c>
      <c r="H7" s="32" t="s">
        <v>9</v>
      </c>
      <c r="I7" s="32" t="s">
        <v>8</v>
      </c>
      <c r="J7" s="32" t="s">
        <v>9</v>
      </c>
      <c r="K7" s="64"/>
      <c r="L7" s="64"/>
      <c r="M7" s="64"/>
    </row>
    <row r="8" spans="1:13" ht="15" customHeight="1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</row>
    <row r="9" spans="1:13" ht="30" customHeight="1">
      <c r="A9" s="5" t="s">
        <v>40</v>
      </c>
      <c r="B9" s="61" t="s">
        <v>56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</row>
    <row r="10" spans="1:13" ht="15" customHeight="1">
      <c r="A10" s="5"/>
      <c r="B10" s="5" t="s">
        <v>55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64.5" customHeight="1">
      <c r="A11" s="5">
        <v>1</v>
      </c>
      <c r="B11" s="5" t="s">
        <v>57</v>
      </c>
      <c r="C11" s="5" t="s">
        <v>39</v>
      </c>
      <c r="D11" s="5"/>
      <c r="E11" s="5">
        <v>4.4000000000000004</v>
      </c>
      <c r="F11" s="5">
        <v>4.3</v>
      </c>
      <c r="G11" s="34" t="s">
        <v>60</v>
      </c>
      <c r="H11" s="34" t="s">
        <v>60</v>
      </c>
      <c r="I11" s="5">
        <v>4.3</v>
      </c>
      <c r="J11" s="42">
        <v>4</v>
      </c>
      <c r="K11" s="5">
        <v>1.8</v>
      </c>
      <c r="L11" s="5">
        <v>1.8</v>
      </c>
      <c r="M11" s="40"/>
    </row>
    <row r="12" spans="1:13" ht="171.75" customHeight="1">
      <c r="A12" s="5">
        <v>2</v>
      </c>
      <c r="B12" s="5" t="s">
        <v>58</v>
      </c>
      <c r="C12" s="25" t="s">
        <v>42</v>
      </c>
      <c r="D12" s="5"/>
      <c r="E12" s="5" t="s">
        <v>137</v>
      </c>
      <c r="F12" s="5">
        <v>2.9000000000000001E-2</v>
      </c>
      <c r="G12" s="34"/>
      <c r="H12" s="34"/>
      <c r="I12" s="5" t="s">
        <v>152</v>
      </c>
      <c r="J12" s="7">
        <v>9.5999999999999992E-3</v>
      </c>
      <c r="K12" s="7" t="s">
        <v>149</v>
      </c>
      <c r="L12" s="5"/>
      <c r="M12" s="40"/>
    </row>
    <row r="13" spans="1:13" ht="85.5" customHeight="1">
      <c r="A13" s="5">
        <v>3</v>
      </c>
      <c r="B13" s="5" t="s">
        <v>59</v>
      </c>
      <c r="C13" s="5" t="s">
        <v>42</v>
      </c>
      <c r="D13" s="5"/>
      <c r="E13" s="5" t="s">
        <v>120</v>
      </c>
      <c r="F13" s="5">
        <v>93.6</v>
      </c>
      <c r="G13" s="5" t="s">
        <v>120</v>
      </c>
      <c r="H13" s="5">
        <v>96.7</v>
      </c>
      <c r="I13" s="5" t="s">
        <v>120</v>
      </c>
      <c r="J13" s="5">
        <v>95.8</v>
      </c>
      <c r="K13" s="5" t="s">
        <v>120</v>
      </c>
      <c r="L13" s="5" t="s">
        <v>121</v>
      </c>
      <c r="M13" s="5"/>
    </row>
    <row r="14" spans="1:13" ht="30.75" customHeight="1">
      <c r="A14" s="5" t="s">
        <v>41</v>
      </c>
      <c r="B14" s="61" t="s">
        <v>62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</row>
    <row r="15" spans="1:13" ht="38.25" customHeight="1">
      <c r="A15" s="5" t="s">
        <v>44</v>
      </c>
      <c r="B15" s="61" t="s">
        <v>63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13" ht="15" customHeight="1">
      <c r="A16" s="5"/>
      <c r="B16" s="5" t="s">
        <v>43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67.5" customHeight="1">
      <c r="A17" s="5"/>
      <c r="B17" s="5" t="s">
        <v>68</v>
      </c>
      <c r="C17" s="5" t="s">
        <v>67</v>
      </c>
      <c r="D17" s="5">
        <v>0.1</v>
      </c>
      <c r="E17" s="5">
        <v>4.0999999999999996</v>
      </c>
      <c r="F17" s="5">
        <v>4.4000000000000004</v>
      </c>
      <c r="G17" s="34" t="s">
        <v>60</v>
      </c>
      <c r="H17" s="34" t="s">
        <v>60</v>
      </c>
      <c r="I17" s="5">
        <v>4.3</v>
      </c>
      <c r="J17" s="42">
        <v>4</v>
      </c>
      <c r="K17" s="5">
        <v>1.8</v>
      </c>
      <c r="L17" s="5">
        <v>1.8</v>
      </c>
      <c r="M17" s="40"/>
    </row>
    <row r="18" spans="1:13" ht="143.25" customHeight="1">
      <c r="A18" s="5"/>
      <c r="B18" s="5" t="s">
        <v>69</v>
      </c>
      <c r="C18" s="5" t="s">
        <v>67</v>
      </c>
      <c r="D18" s="5">
        <v>0.2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/>
    </row>
    <row r="19" spans="1:13" ht="15" customHeight="1">
      <c r="A19" s="5" t="s">
        <v>45</v>
      </c>
      <c r="B19" s="61" t="s">
        <v>65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3" ht="19.5" customHeight="1">
      <c r="A20" s="5" t="s">
        <v>53</v>
      </c>
      <c r="B20" s="61" t="s">
        <v>64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</row>
    <row r="21" spans="1:13" ht="15" customHeight="1">
      <c r="A21" s="5"/>
      <c r="B21" s="35" t="s">
        <v>43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192.75" customHeight="1">
      <c r="A22" s="5"/>
      <c r="B22" s="5" t="s">
        <v>70</v>
      </c>
      <c r="C22" s="5" t="s">
        <v>42</v>
      </c>
      <c r="D22" s="7">
        <v>0.05</v>
      </c>
      <c r="E22" s="5" t="s">
        <v>124</v>
      </c>
      <c r="F22" s="7">
        <v>22.58</v>
      </c>
      <c r="G22" s="5" t="s">
        <v>124</v>
      </c>
      <c r="H22" s="7">
        <v>11.98</v>
      </c>
      <c r="I22" s="5" t="s">
        <v>124</v>
      </c>
      <c r="J22" s="7">
        <v>7.49</v>
      </c>
      <c r="K22" s="5" t="s">
        <v>124</v>
      </c>
      <c r="L22" s="5" t="s">
        <v>124</v>
      </c>
      <c r="M22" s="35"/>
    </row>
    <row r="23" spans="1:13" ht="192.75" customHeight="1">
      <c r="A23" s="36"/>
      <c r="B23" s="5" t="s">
        <v>122</v>
      </c>
      <c r="C23" s="5"/>
      <c r="D23" s="7">
        <v>0.05</v>
      </c>
      <c r="E23" s="7" t="s">
        <v>138</v>
      </c>
      <c r="F23" s="7">
        <v>16.27</v>
      </c>
      <c r="G23" s="7"/>
      <c r="H23" s="7"/>
      <c r="I23" s="7" t="s">
        <v>153</v>
      </c>
      <c r="J23" s="7">
        <v>10.210000000000001</v>
      </c>
      <c r="K23" s="7" t="s">
        <v>150</v>
      </c>
      <c r="L23" s="7"/>
      <c r="M23" s="40" t="s">
        <v>148</v>
      </c>
    </row>
    <row r="24" spans="1:13" ht="251.25" customHeight="1">
      <c r="A24" s="36"/>
      <c r="B24" s="5" t="s">
        <v>71</v>
      </c>
      <c r="C24" s="5" t="s">
        <v>42</v>
      </c>
      <c r="D24" s="7">
        <v>0.05</v>
      </c>
      <c r="E24" s="7" t="s">
        <v>137</v>
      </c>
      <c r="F24" s="7">
        <v>2.9000000000000001E-2</v>
      </c>
      <c r="G24" s="34"/>
      <c r="H24" s="34"/>
      <c r="I24" s="7" t="s">
        <v>152</v>
      </c>
      <c r="J24" s="7">
        <v>9.5999999999999992E-3</v>
      </c>
      <c r="K24" s="7" t="s">
        <v>149</v>
      </c>
      <c r="L24" s="7"/>
      <c r="M24" s="40" t="s">
        <v>148</v>
      </c>
    </row>
    <row r="25" spans="1:13" ht="69" customHeight="1">
      <c r="A25" s="5"/>
      <c r="B25" s="5" t="s">
        <v>72</v>
      </c>
      <c r="C25" s="5" t="s">
        <v>67</v>
      </c>
      <c r="D25" s="7">
        <v>0.1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5"/>
    </row>
    <row r="26" spans="1:13" ht="39.75" customHeight="1">
      <c r="A26" s="5" t="s">
        <v>52</v>
      </c>
      <c r="B26" s="61" t="s">
        <v>66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</row>
    <row r="27" spans="1:13" ht="18.75" customHeight="1">
      <c r="A27" s="37" t="s">
        <v>123</v>
      </c>
      <c r="B27" s="61" t="s">
        <v>85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1:13" ht="15" customHeight="1">
      <c r="A28" s="37"/>
      <c r="B28" s="35" t="s">
        <v>43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3" ht="84" customHeight="1">
      <c r="A29" s="5"/>
      <c r="B29" s="5" t="s">
        <v>59</v>
      </c>
      <c r="C29" s="5" t="s">
        <v>42</v>
      </c>
      <c r="D29" s="5">
        <v>0.1</v>
      </c>
      <c r="E29" s="5" t="s">
        <v>120</v>
      </c>
      <c r="F29" s="5">
        <v>93.6</v>
      </c>
      <c r="G29" s="5" t="s">
        <v>120</v>
      </c>
      <c r="H29" s="5">
        <v>96.7</v>
      </c>
      <c r="I29" s="5" t="s">
        <v>120</v>
      </c>
      <c r="J29" s="5">
        <v>95.8</v>
      </c>
      <c r="K29" s="5" t="s">
        <v>120</v>
      </c>
      <c r="L29" s="5" t="s">
        <v>121</v>
      </c>
      <c r="M29" s="5"/>
    </row>
    <row r="30" spans="1:13" ht="88.5" customHeight="1">
      <c r="A30" s="5"/>
      <c r="B30" s="5" t="s">
        <v>73</v>
      </c>
      <c r="C30" s="5" t="s">
        <v>42</v>
      </c>
      <c r="D30" s="5">
        <v>0.1</v>
      </c>
      <c r="E30" s="5" t="s">
        <v>61</v>
      </c>
      <c r="F30" s="5">
        <v>89.4</v>
      </c>
      <c r="G30" s="5" t="s">
        <v>61</v>
      </c>
      <c r="H30" s="5">
        <v>89.55</v>
      </c>
      <c r="I30" s="5" t="s">
        <v>61</v>
      </c>
      <c r="J30" s="5">
        <v>94.7</v>
      </c>
      <c r="K30" s="5" t="s">
        <v>61</v>
      </c>
      <c r="L30" s="5" t="s">
        <v>125</v>
      </c>
      <c r="M30" s="5"/>
    </row>
    <row r="31" spans="1:13" ht="47.25" customHeight="1">
      <c r="A31" s="5"/>
      <c r="B31" s="5" t="s">
        <v>74</v>
      </c>
      <c r="C31" s="25" t="s">
        <v>54</v>
      </c>
      <c r="D31" s="5">
        <v>0.1</v>
      </c>
      <c r="E31" s="5">
        <v>22</v>
      </c>
      <c r="F31" s="5">
        <v>22</v>
      </c>
      <c r="G31" s="5">
        <v>21</v>
      </c>
      <c r="H31" s="41">
        <v>22</v>
      </c>
      <c r="I31" s="5">
        <v>22</v>
      </c>
      <c r="J31" s="5">
        <v>22</v>
      </c>
      <c r="K31" s="5">
        <v>17</v>
      </c>
      <c r="L31" s="5">
        <v>17</v>
      </c>
      <c r="M31" s="5"/>
    </row>
    <row r="32" spans="1:13" ht="111" customHeight="1">
      <c r="A32" s="5"/>
      <c r="B32" s="5" t="s">
        <v>75</v>
      </c>
      <c r="C32" s="25" t="s">
        <v>54</v>
      </c>
      <c r="D32" s="5">
        <v>0.1</v>
      </c>
      <c r="E32" s="5">
        <v>1</v>
      </c>
      <c r="F32" s="5">
        <v>1</v>
      </c>
      <c r="G32" s="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  <c r="M32" s="5"/>
    </row>
    <row r="33" spans="1:13" ht="83.25" customHeight="1">
      <c r="A33" s="39"/>
      <c r="B33" s="5" t="s">
        <v>76</v>
      </c>
      <c r="C33" s="31" t="s">
        <v>42</v>
      </c>
      <c r="D33" s="25">
        <v>0.05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5"/>
    </row>
  </sheetData>
  <mergeCells count="20">
    <mergeCell ref="B15:M15"/>
    <mergeCell ref="A1:M4"/>
    <mergeCell ref="A5:A7"/>
    <mergeCell ref="B5:B7"/>
    <mergeCell ref="C5:C7"/>
    <mergeCell ref="D5:D7"/>
    <mergeCell ref="E5:F6"/>
    <mergeCell ref="G5:J5"/>
    <mergeCell ref="K5:L5"/>
    <mergeCell ref="M5:M7"/>
    <mergeCell ref="G6:H6"/>
    <mergeCell ref="I6:J6"/>
    <mergeCell ref="K6:K7"/>
    <mergeCell ref="L6:L7"/>
    <mergeCell ref="B9:M9"/>
    <mergeCell ref="B14:M14"/>
    <mergeCell ref="B19:M19"/>
    <mergeCell ref="B20:M20"/>
    <mergeCell ref="B26:M26"/>
    <mergeCell ref="B27:M27"/>
  </mergeCells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4"/>
  <sheetViews>
    <sheetView topLeftCell="B1" workbookViewId="0">
      <pane xSplit="7" ySplit="11" topLeftCell="I57" activePane="bottomRight" state="frozen"/>
      <selection activeCell="B1" sqref="B1"/>
      <selection pane="topRight" activeCell="I1" sqref="I1"/>
      <selection pane="bottomLeft" activeCell="B12" sqref="B12"/>
      <selection pane="bottomRight" activeCell="A65" sqref="A65:XFD69"/>
    </sheetView>
  </sheetViews>
  <sheetFormatPr defaultColWidth="9.140625" defaultRowHeight="15"/>
  <cols>
    <col min="1" max="1" width="5.7109375" style="2" customWidth="1"/>
    <col min="2" max="2" width="18.7109375" style="2" customWidth="1"/>
    <col min="3" max="3" width="21.7109375" style="2" customWidth="1"/>
    <col min="4" max="4" width="42.28515625" style="2" customWidth="1"/>
    <col min="5" max="6" width="7.28515625" style="2" customWidth="1"/>
    <col min="7" max="7" width="11.7109375" style="2" customWidth="1"/>
    <col min="8" max="8" width="5.7109375" style="2" customWidth="1"/>
    <col min="9" max="10" width="8.28515625" style="2" customWidth="1"/>
    <col min="11" max="12" width="9.140625" style="2" customWidth="1"/>
    <col min="13" max="13" width="12.5703125" style="2" customWidth="1"/>
    <col min="14" max="14" width="12.140625" style="2" customWidth="1"/>
    <col min="15" max="16" width="9.140625" style="2" customWidth="1"/>
    <col min="17" max="17" width="14.140625" style="2" customWidth="1"/>
    <col min="18" max="16384" width="9.140625" style="2"/>
  </cols>
  <sheetData>
    <row r="1" spans="1:17" ht="81.75" customHeight="1">
      <c r="A1" s="68" t="s">
        <v>155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ht="10.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/>
    <row r="4" spans="1:17" ht="46.5" customHeight="1">
      <c r="A4" s="66" t="s">
        <v>0</v>
      </c>
      <c r="B4" s="66" t="s">
        <v>10</v>
      </c>
      <c r="C4" s="66" t="s">
        <v>11</v>
      </c>
      <c r="D4" s="66" t="s">
        <v>12</v>
      </c>
      <c r="E4" s="66" t="s">
        <v>13</v>
      </c>
      <c r="F4" s="66"/>
      <c r="G4" s="66"/>
      <c r="H4" s="66"/>
      <c r="I4" s="66" t="s">
        <v>14</v>
      </c>
      <c r="J4" s="66"/>
      <c r="K4" s="66"/>
      <c r="L4" s="66"/>
      <c r="M4" s="66"/>
      <c r="N4" s="66"/>
      <c r="O4" s="66"/>
      <c r="P4" s="66"/>
      <c r="Q4" s="66" t="s">
        <v>15</v>
      </c>
    </row>
    <row r="5" spans="1:17" ht="90" customHeight="1">
      <c r="A5" s="66"/>
      <c r="B5" s="66"/>
      <c r="C5" s="66"/>
      <c r="D5" s="66"/>
      <c r="E5" s="66" t="s">
        <v>12</v>
      </c>
      <c r="F5" s="66" t="s">
        <v>16</v>
      </c>
      <c r="G5" s="66" t="s">
        <v>17</v>
      </c>
      <c r="H5" s="66" t="s">
        <v>18</v>
      </c>
      <c r="I5" s="69" t="s">
        <v>143</v>
      </c>
      <c r="J5" s="70"/>
      <c r="K5" s="69" t="s">
        <v>144</v>
      </c>
      <c r="L5" s="70"/>
      <c r="M5" s="69" t="s">
        <v>145</v>
      </c>
      <c r="N5" s="70"/>
      <c r="O5" s="66" t="s">
        <v>19</v>
      </c>
      <c r="P5" s="66"/>
      <c r="Q5" s="66"/>
    </row>
    <row r="6" spans="1:17" hidden="1">
      <c r="A6" s="66"/>
      <c r="B6" s="66"/>
      <c r="C6" s="66"/>
      <c r="D6" s="66"/>
      <c r="E6" s="66"/>
      <c r="F6" s="66"/>
      <c r="G6" s="66"/>
      <c r="H6" s="66"/>
      <c r="I6" s="71"/>
      <c r="J6" s="72"/>
      <c r="K6" s="71"/>
      <c r="L6" s="72" t="s">
        <v>21</v>
      </c>
      <c r="M6" s="71"/>
      <c r="N6" s="72"/>
      <c r="O6" s="67" t="s">
        <v>119</v>
      </c>
      <c r="P6" s="67" t="s">
        <v>140</v>
      </c>
      <c r="Q6" s="66"/>
    </row>
    <row r="7" spans="1:17" hidden="1">
      <c r="A7" s="66"/>
      <c r="B7" s="66"/>
      <c r="C7" s="66"/>
      <c r="D7" s="66"/>
      <c r="E7" s="66"/>
      <c r="F7" s="66"/>
      <c r="G7" s="66"/>
      <c r="H7" s="66"/>
      <c r="I7" s="71"/>
      <c r="J7" s="72"/>
      <c r="K7" s="71"/>
      <c r="L7" s="72"/>
      <c r="M7" s="71"/>
      <c r="N7" s="72"/>
      <c r="O7" s="67"/>
      <c r="P7" s="67"/>
      <c r="Q7" s="66"/>
    </row>
    <row r="8" spans="1:17" hidden="1">
      <c r="A8" s="66"/>
      <c r="B8" s="66"/>
      <c r="C8" s="66"/>
      <c r="D8" s="66"/>
      <c r="E8" s="66"/>
      <c r="F8" s="66"/>
      <c r="G8" s="66"/>
      <c r="H8" s="66"/>
      <c r="I8" s="71"/>
      <c r="J8" s="72"/>
      <c r="K8" s="71"/>
      <c r="L8" s="72"/>
      <c r="M8" s="71"/>
      <c r="N8" s="72"/>
      <c r="O8" s="67"/>
      <c r="P8" s="67"/>
      <c r="Q8" s="66"/>
    </row>
    <row r="9" spans="1:17" ht="1.5" customHeight="1">
      <c r="A9" s="66"/>
      <c r="B9" s="66"/>
      <c r="C9" s="66"/>
      <c r="D9" s="66"/>
      <c r="E9" s="66"/>
      <c r="F9" s="66"/>
      <c r="G9" s="66"/>
      <c r="H9" s="66"/>
      <c r="I9" s="73"/>
      <c r="J9" s="74"/>
      <c r="K9" s="73"/>
      <c r="L9" s="74"/>
      <c r="M9" s="73"/>
      <c r="N9" s="74"/>
      <c r="O9" s="67"/>
      <c r="P9" s="67"/>
      <c r="Q9" s="66"/>
    </row>
    <row r="10" spans="1:17">
      <c r="A10" s="66"/>
      <c r="B10" s="66"/>
      <c r="C10" s="66"/>
      <c r="D10" s="66"/>
      <c r="E10" s="66"/>
      <c r="F10" s="66"/>
      <c r="G10" s="66"/>
      <c r="H10" s="66"/>
      <c r="I10" s="46" t="s">
        <v>20</v>
      </c>
      <c r="J10" s="46" t="s">
        <v>9</v>
      </c>
      <c r="K10" s="46" t="s">
        <v>20</v>
      </c>
      <c r="L10" s="46" t="s">
        <v>9</v>
      </c>
      <c r="M10" s="46" t="s">
        <v>20</v>
      </c>
      <c r="N10" s="3" t="s">
        <v>9</v>
      </c>
      <c r="O10" s="67"/>
      <c r="P10" s="67"/>
      <c r="Q10" s="66"/>
    </row>
    <row r="11" spans="1:17">
      <c r="A11" s="43">
        <v>1</v>
      </c>
      <c r="B11" s="43">
        <v>2</v>
      </c>
      <c r="C11" s="43">
        <v>3</v>
      </c>
      <c r="D11" s="43">
        <v>4</v>
      </c>
      <c r="E11" s="43">
        <v>5</v>
      </c>
      <c r="F11" s="43">
        <v>6</v>
      </c>
      <c r="G11" s="43">
        <v>7</v>
      </c>
      <c r="H11" s="43">
        <v>8</v>
      </c>
      <c r="I11" s="43">
        <v>9</v>
      </c>
      <c r="J11" s="43">
        <v>10</v>
      </c>
      <c r="K11" s="43">
        <v>11</v>
      </c>
      <c r="L11" s="43">
        <v>12</v>
      </c>
      <c r="M11" s="43">
        <v>13</v>
      </c>
      <c r="N11" s="43">
        <v>14</v>
      </c>
      <c r="O11" s="43">
        <v>15</v>
      </c>
      <c r="P11" s="43">
        <v>16</v>
      </c>
      <c r="Q11" s="43">
        <v>17</v>
      </c>
    </row>
    <row r="12" spans="1:17" ht="30.75" customHeight="1">
      <c r="A12" s="75">
        <v>1</v>
      </c>
      <c r="B12" s="75" t="s">
        <v>22</v>
      </c>
      <c r="C12" s="75" t="s">
        <v>78</v>
      </c>
      <c r="D12" s="46" t="s">
        <v>23</v>
      </c>
      <c r="E12" s="46" t="s">
        <v>51</v>
      </c>
      <c r="F12" s="46" t="s">
        <v>51</v>
      </c>
      <c r="G12" s="46" t="s">
        <v>51</v>
      </c>
      <c r="H12" s="46" t="s">
        <v>51</v>
      </c>
      <c r="I12" s="15">
        <f t="shared" ref="I12:J12" si="0">I14+I15</f>
        <v>108038.42600000001</v>
      </c>
      <c r="J12" s="15">
        <f t="shared" si="0"/>
        <v>92319.616799970012</v>
      </c>
      <c r="K12" s="15">
        <f>K14+K15</f>
        <v>62901.727289999995</v>
      </c>
      <c r="L12" s="15">
        <f t="shared" ref="L12:M12" si="1">L14+L15</f>
        <v>52462.878490000003</v>
      </c>
      <c r="M12" s="56">
        <f t="shared" si="1"/>
        <v>117078.48030000002</v>
      </c>
      <c r="N12" s="56">
        <f t="shared" ref="N12" si="2">N14+N15</f>
        <v>116961.46232000001</v>
      </c>
      <c r="O12" s="15">
        <f t="shared" ref="O12" si="3">O14+O15</f>
        <v>98422.5</v>
      </c>
      <c r="P12" s="15">
        <f>P14+P15</f>
        <v>94901.3</v>
      </c>
      <c r="Q12" s="16"/>
    </row>
    <row r="13" spans="1:17" ht="24.75" customHeight="1">
      <c r="A13" s="75"/>
      <c r="B13" s="75"/>
      <c r="C13" s="75"/>
      <c r="D13" s="46" t="s">
        <v>24</v>
      </c>
      <c r="E13" s="46"/>
      <c r="F13" s="46"/>
      <c r="G13" s="46"/>
      <c r="H13" s="46"/>
      <c r="I13" s="21"/>
      <c r="J13" s="21"/>
      <c r="K13" s="21"/>
      <c r="L13" s="21"/>
      <c r="M13" s="57"/>
      <c r="N13" s="57"/>
      <c r="O13" s="21"/>
      <c r="P13" s="21"/>
      <c r="Q13" s="16"/>
    </row>
    <row r="14" spans="1:17">
      <c r="A14" s="75"/>
      <c r="B14" s="75"/>
      <c r="C14" s="75"/>
      <c r="D14" s="46" t="s">
        <v>47</v>
      </c>
      <c r="E14" s="4" t="s">
        <v>48</v>
      </c>
      <c r="F14" s="46" t="s">
        <v>51</v>
      </c>
      <c r="G14" s="46" t="s">
        <v>51</v>
      </c>
      <c r="H14" s="46" t="s">
        <v>51</v>
      </c>
      <c r="I14" s="15">
        <f t="shared" ref="I14:M14" si="4">I28</f>
        <v>13638.646000000001</v>
      </c>
      <c r="J14" s="15">
        <f t="shared" si="4"/>
        <v>13534.586440000001</v>
      </c>
      <c r="K14" s="15">
        <f t="shared" si="4"/>
        <v>8456.1478999999999</v>
      </c>
      <c r="L14" s="15">
        <f t="shared" si="4"/>
        <v>6398.8440099999998</v>
      </c>
      <c r="M14" s="56">
        <f t="shared" si="4"/>
        <v>13930.987300000001</v>
      </c>
      <c r="N14" s="56">
        <f t="shared" ref="N14" si="5">N28</f>
        <v>13926.202250000002</v>
      </c>
      <c r="O14" s="15">
        <f t="shared" ref="O14:P14" si="6">O28</f>
        <v>12342</v>
      </c>
      <c r="P14" s="15">
        <f t="shared" si="6"/>
        <v>12532</v>
      </c>
      <c r="Q14" s="16"/>
    </row>
    <row r="15" spans="1:17" ht="63.75" customHeight="1">
      <c r="A15" s="75"/>
      <c r="B15" s="75"/>
      <c r="C15" s="75"/>
      <c r="D15" s="46" t="s">
        <v>50</v>
      </c>
      <c r="E15" s="4" t="s">
        <v>49</v>
      </c>
      <c r="F15" s="46" t="s">
        <v>51</v>
      </c>
      <c r="G15" s="46" t="s">
        <v>51</v>
      </c>
      <c r="H15" s="46" t="s">
        <v>51</v>
      </c>
      <c r="I15" s="15">
        <f>I18+I24+I48</f>
        <v>94399.78</v>
      </c>
      <c r="J15" s="15">
        <f t="shared" ref="J15:P15" si="7">J18+J25+J48</f>
        <v>78785.030359970013</v>
      </c>
      <c r="K15" s="15">
        <f t="shared" si="7"/>
        <v>54445.579389999999</v>
      </c>
      <c r="L15" s="15">
        <f t="shared" si="7"/>
        <v>46064.034480000002</v>
      </c>
      <c r="M15" s="56">
        <f t="shared" si="7"/>
        <v>103147.49300000002</v>
      </c>
      <c r="N15" s="56">
        <f t="shared" si="7"/>
        <v>103035.26007</v>
      </c>
      <c r="O15" s="15">
        <f t="shared" si="7"/>
        <v>86080.5</v>
      </c>
      <c r="P15" s="15">
        <f t="shared" si="7"/>
        <v>82369.3</v>
      </c>
      <c r="Q15" s="16"/>
    </row>
    <row r="16" spans="1:17" ht="17.25" customHeight="1">
      <c r="A16" s="76">
        <v>2</v>
      </c>
      <c r="B16" s="76" t="s">
        <v>25</v>
      </c>
      <c r="C16" s="78" t="s">
        <v>79</v>
      </c>
      <c r="D16" s="46" t="s">
        <v>23</v>
      </c>
      <c r="E16" s="46" t="s">
        <v>51</v>
      </c>
      <c r="F16" s="46" t="s">
        <v>51</v>
      </c>
      <c r="G16" s="46" t="s">
        <v>51</v>
      </c>
      <c r="H16" s="46" t="s">
        <v>51</v>
      </c>
      <c r="I16" s="15">
        <f t="shared" ref="I16:N16" si="8">I18</f>
        <v>76787.100000000006</v>
      </c>
      <c r="J16" s="15">
        <f t="shared" si="8"/>
        <v>76787.100000000006</v>
      </c>
      <c r="K16" s="15">
        <f t="shared" si="8"/>
        <v>44876.667719999998</v>
      </c>
      <c r="L16" s="15">
        <f t="shared" si="8"/>
        <v>37284.709000000003</v>
      </c>
      <c r="M16" s="56">
        <f t="shared" si="8"/>
        <v>83064.600000000006</v>
      </c>
      <c r="N16" s="56">
        <f t="shared" si="8"/>
        <v>83064.600000000006</v>
      </c>
      <c r="O16" s="15">
        <f t="shared" ref="O16:P16" si="9">O18</f>
        <v>67078.600000000006</v>
      </c>
      <c r="P16" s="15">
        <f t="shared" si="9"/>
        <v>63123.3</v>
      </c>
      <c r="Q16" s="16"/>
    </row>
    <row r="17" spans="1:17" ht="18.75" customHeight="1">
      <c r="A17" s="77"/>
      <c r="B17" s="77"/>
      <c r="C17" s="79"/>
      <c r="D17" s="46" t="s">
        <v>24</v>
      </c>
      <c r="E17" s="46"/>
      <c r="F17" s="46"/>
      <c r="G17" s="46"/>
      <c r="H17" s="46"/>
      <c r="I17" s="15"/>
      <c r="J17" s="15"/>
      <c r="K17" s="15"/>
      <c r="L17" s="15"/>
      <c r="M17" s="56"/>
      <c r="N17" s="56"/>
      <c r="O17" s="15"/>
      <c r="P17" s="15"/>
      <c r="Q17" s="16"/>
    </row>
    <row r="18" spans="1:17" ht="63" customHeight="1">
      <c r="A18" s="77"/>
      <c r="B18" s="77"/>
      <c r="C18" s="79"/>
      <c r="D18" s="46" t="s">
        <v>50</v>
      </c>
      <c r="E18" s="46" t="s">
        <v>49</v>
      </c>
      <c r="F18" s="46" t="s">
        <v>51</v>
      </c>
      <c r="G18" s="46" t="s">
        <v>51</v>
      </c>
      <c r="H18" s="46" t="s">
        <v>51</v>
      </c>
      <c r="I18" s="15">
        <f>I19+I20+I21</f>
        <v>76787.100000000006</v>
      </c>
      <c r="J18" s="15">
        <f>J19+J20+J21</f>
        <v>76787.100000000006</v>
      </c>
      <c r="K18" s="15">
        <f>K19+K20+K21</f>
        <v>44876.667719999998</v>
      </c>
      <c r="L18" s="15">
        <f t="shared" ref="L18:P18" si="10">L19+L20+L21</f>
        <v>37284.709000000003</v>
      </c>
      <c r="M18" s="56">
        <f t="shared" si="10"/>
        <v>83064.600000000006</v>
      </c>
      <c r="N18" s="56">
        <f t="shared" si="10"/>
        <v>83064.600000000006</v>
      </c>
      <c r="O18" s="15">
        <f t="shared" si="10"/>
        <v>67078.600000000006</v>
      </c>
      <c r="P18" s="15">
        <f t="shared" si="10"/>
        <v>63123.3</v>
      </c>
      <c r="Q18" s="16"/>
    </row>
    <row r="19" spans="1:17" ht="51" customHeight="1">
      <c r="A19" s="45"/>
      <c r="B19" s="45"/>
      <c r="C19" s="80"/>
      <c r="D19" s="8" t="s">
        <v>126</v>
      </c>
      <c r="E19" s="46" t="s">
        <v>49</v>
      </c>
      <c r="F19" s="46" t="s">
        <v>99</v>
      </c>
      <c r="G19" s="46" t="s">
        <v>100</v>
      </c>
      <c r="H19" s="46" t="s">
        <v>101</v>
      </c>
      <c r="I19" s="15">
        <v>42540</v>
      </c>
      <c r="J19" s="15">
        <v>42540</v>
      </c>
      <c r="K19" s="15">
        <v>23365.966519999998</v>
      </c>
      <c r="L19" s="15">
        <v>20023.8</v>
      </c>
      <c r="M19" s="56">
        <v>40047.199999999997</v>
      </c>
      <c r="N19" s="56">
        <v>40047.199999999997</v>
      </c>
      <c r="O19" s="15">
        <v>6937.3</v>
      </c>
      <c r="P19" s="15">
        <v>6937.3</v>
      </c>
      <c r="Q19" s="16"/>
    </row>
    <row r="20" spans="1:17" ht="63" customHeight="1">
      <c r="A20" s="45"/>
      <c r="B20" s="45"/>
      <c r="C20" s="80"/>
      <c r="D20" s="8" t="s">
        <v>127</v>
      </c>
      <c r="E20" s="46" t="s">
        <v>49</v>
      </c>
      <c r="F20" s="46" t="s">
        <v>99</v>
      </c>
      <c r="G20" s="46" t="s">
        <v>102</v>
      </c>
      <c r="H20" s="46" t="s">
        <v>101</v>
      </c>
      <c r="I20" s="15">
        <v>4200</v>
      </c>
      <c r="J20" s="15">
        <v>4200</v>
      </c>
      <c r="K20" s="15">
        <v>2102.0011199999999</v>
      </c>
      <c r="L20" s="15">
        <v>2099.9989999999998</v>
      </c>
      <c r="M20" s="56">
        <v>4200</v>
      </c>
      <c r="N20" s="56">
        <v>4200</v>
      </c>
      <c r="O20" s="15">
        <v>4200</v>
      </c>
      <c r="P20" s="15">
        <v>4200</v>
      </c>
      <c r="Q20" s="16"/>
    </row>
    <row r="21" spans="1:17" ht="34.5" customHeight="1">
      <c r="A21" s="45"/>
      <c r="B21" s="45"/>
      <c r="C21" s="81"/>
      <c r="D21" s="8" t="s">
        <v>116</v>
      </c>
      <c r="E21" s="46" t="s">
        <v>49</v>
      </c>
      <c r="F21" s="46" t="s">
        <v>103</v>
      </c>
      <c r="G21" s="46" t="s">
        <v>104</v>
      </c>
      <c r="H21" s="46" t="s">
        <v>98</v>
      </c>
      <c r="I21" s="21">
        <v>30047.1</v>
      </c>
      <c r="J21" s="21">
        <v>30047.1</v>
      </c>
      <c r="K21" s="15">
        <v>19408.700079999999</v>
      </c>
      <c r="L21" s="15">
        <v>15160.91</v>
      </c>
      <c r="M21" s="57">
        <v>38817.4</v>
      </c>
      <c r="N21" s="57">
        <v>38817.4</v>
      </c>
      <c r="O21" s="21">
        <v>55941.3</v>
      </c>
      <c r="P21" s="15">
        <v>51986</v>
      </c>
      <c r="Q21" s="16"/>
    </row>
    <row r="22" spans="1:17">
      <c r="A22" s="82">
        <v>3</v>
      </c>
      <c r="B22" s="82" t="s">
        <v>46</v>
      </c>
      <c r="C22" s="82" t="s">
        <v>80</v>
      </c>
      <c r="D22" s="46" t="s">
        <v>23</v>
      </c>
      <c r="E22" s="46" t="s">
        <v>51</v>
      </c>
      <c r="F22" s="46" t="s">
        <v>51</v>
      </c>
      <c r="G22" s="46" t="s">
        <v>51</v>
      </c>
      <c r="H22" s="46" t="s">
        <v>51</v>
      </c>
      <c r="I22" s="15">
        <f t="shared" ref="I22" si="11">I24</f>
        <v>274</v>
      </c>
      <c r="J22" s="15">
        <f>J25</f>
        <v>266.51308</v>
      </c>
      <c r="K22" s="15">
        <f t="shared" ref="K22:O22" si="12">K25</f>
        <v>115</v>
      </c>
      <c r="L22" s="15">
        <f t="shared" si="12"/>
        <v>112.48284</v>
      </c>
      <c r="M22" s="56">
        <f t="shared" si="12"/>
        <v>112.5</v>
      </c>
      <c r="N22" s="56">
        <f t="shared" si="12"/>
        <v>112.48284</v>
      </c>
      <c r="O22" s="15">
        <f t="shared" si="12"/>
        <v>118.9</v>
      </c>
      <c r="P22" s="15"/>
      <c r="Q22" s="16"/>
    </row>
    <row r="23" spans="1:17">
      <c r="A23" s="83"/>
      <c r="B23" s="83"/>
      <c r="C23" s="83"/>
      <c r="D23" s="46" t="s">
        <v>24</v>
      </c>
      <c r="E23" s="46"/>
      <c r="F23" s="46"/>
      <c r="G23" s="46"/>
      <c r="H23" s="46"/>
      <c r="I23" s="15"/>
      <c r="J23" s="15"/>
      <c r="K23" s="15"/>
      <c r="L23" s="15"/>
      <c r="M23" s="56"/>
      <c r="N23" s="56"/>
      <c r="O23" s="15"/>
      <c r="P23" s="15"/>
      <c r="Q23" s="16"/>
    </row>
    <row r="24" spans="1:17" ht="63" customHeight="1">
      <c r="A24" s="83"/>
      <c r="B24" s="83"/>
      <c r="C24" s="83"/>
      <c r="D24" s="46" t="s">
        <v>50</v>
      </c>
      <c r="E24" s="4" t="s">
        <v>49</v>
      </c>
      <c r="F24" s="46" t="s">
        <v>51</v>
      </c>
      <c r="G24" s="46" t="s">
        <v>51</v>
      </c>
      <c r="H24" s="46" t="s">
        <v>51</v>
      </c>
      <c r="I24" s="15">
        <f t="shared" ref="I24:J24" si="13">I25</f>
        <v>274</v>
      </c>
      <c r="J24" s="15">
        <f t="shared" si="13"/>
        <v>266.51308</v>
      </c>
      <c r="K24" s="15"/>
      <c r="L24" s="15"/>
      <c r="M24" s="56"/>
      <c r="N24" s="56"/>
      <c r="O24" s="15"/>
      <c r="P24" s="15"/>
      <c r="Q24" s="16"/>
    </row>
    <row r="25" spans="1:17" ht="29.25" customHeight="1">
      <c r="A25" s="84"/>
      <c r="B25" s="84"/>
      <c r="C25" s="84"/>
      <c r="D25" s="8" t="s">
        <v>110</v>
      </c>
      <c r="E25" s="14" t="s">
        <v>49</v>
      </c>
      <c r="F25" s="14" t="s">
        <v>111</v>
      </c>
      <c r="G25" s="14" t="s">
        <v>112</v>
      </c>
      <c r="H25" s="14" t="s">
        <v>113</v>
      </c>
      <c r="I25" s="15">
        <v>274</v>
      </c>
      <c r="J25" s="15">
        <v>266.51308</v>
      </c>
      <c r="K25" s="15">
        <v>115</v>
      </c>
      <c r="L25" s="15">
        <v>112.48284</v>
      </c>
      <c r="M25" s="56">
        <v>112.5</v>
      </c>
      <c r="N25" s="56">
        <v>112.48284</v>
      </c>
      <c r="O25" s="15">
        <v>118.9</v>
      </c>
      <c r="P25" s="15"/>
      <c r="Q25" s="16"/>
    </row>
    <row r="26" spans="1:17" ht="32.25" customHeight="1">
      <c r="A26" s="82">
        <v>4</v>
      </c>
      <c r="B26" s="82" t="s">
        <v>77</v>
      </c>
      <c r="C26" s="82" t="s">
        <v>81</v>
      </c>
      <c r="D26" s="46" t="s">
        <v>23</v>
      </c>
      <c r="E26" s="46" t="s">
        <v>51</v>
      </c>
      <c r="F26" s="46" t="s">
        <v>51</v>
      </c>
      <c r="G26" s="46" t="s">
        <v>51</v>
      </c>
      <c r="H26" s="46" t="s">
        <v>51</v>
      </c>
      <c r="I26" s="15">
        <f>I28+I48</f>
        <v>30977.326000000001</v>
      </c>
      <c r="J26" s="15">
        <f>J28+J48</f>
        <v>15266.003719970002</v>
      </c>
      <c r="K26" s="19">
        <f>K28+K48</f>
        <v>17910.059570000001</v>
      </c>
      <c r="L26" s="19">
        <f t="shared" ref="L26:P26" si="14">L28+L48</f>
        <v>15065.68665</v>
      </c>
      <c r="M26" s="19">
        <f t="shared" si="14"/>
        <v>33901.380300000004</v>
      </c>
      <c r="N26" s="19">
        <f t="shared" si="14"/>
        <v>33784.379480000003</v>
      </c>
      <c r="O26" s="19">
        <f t="shared" si="14"/>
        <v>31225</v>
      </c>
      <c r="P26" s="19">
        <f t="shared" si="14"/>
        <v>31778</v>
      </c>
      <c r="Q26" s="20"/>
    </row>
    <row r="27" spans="1:17" ht="25.5" customHeight="1">
      <c r="A27" s="83"/>
      <c r="B27" s="83"/>
      <c r="C27" s="83"/>
      <c r="D27" s="46" t="s">
        <v>24</v>
      </c>
      <c r="E27" s="46"/>
      <c r="F27" s="46"/>
      <c r="G27" s="46"/>
      <c r="H27" s="46"/>
      <c r="I27" s="21"/>
      <c r="J27" s="21"/>
      <c r="K27" s="15"/>
      <c r="L27" s="15"/>
      <c r="M27" s="57"/>
      <c r="N27" s="57"/>
      <c r="O27" s="15"/>
      <c r="P27" s="15"/>
      <c r="Q27" s="16"/>
    </row>
    <row r="28" spans="1:17" ht="25.5" customHeight="1">
      <c r="A28" s="83"/>
      <c r="B28" s="83"/>
      <c r="C28" s="83"/>
      <c r="D28" s="46" t="s">
        <v>47</v>
      </c>
      <c r="E28" s="4" t="s">
        <v>48</v>
      </c>
      <c r="F28" s="46" t="s">
        <v>51</v>
      </c>
      <c r="G28" s="46" t="s">
        <v>51</v>
      </c>
      <c r="H28" s="46" t="s">
        <v>51</v>
      </c>
      <c r="I28" s="15">
        <f>I29+I30+I31+I32+I33+I34+I35+I36+I37+I41+I42+I43+I44+I45+I46+I38+I39+I40+I47</f>
        <v>13638.646000000001</v>
      </c>
      <c r="J28" s="15">
        <f>J29+J30+J31+J32+J33+J34+J35+J36+J37+J41+J42+J43+J44+J45+J46+J38+J39+J40+J47</f>
        <v>13534.586440000001</v>
      </c>
      <c r="K28" s="15">
        <f>K29+K30+K31+K32+K33+K34+K35+K36+K37+K41+K42+K43+K44+K45+K46+K38+K39+K40+K47</f>
        <v>8456.1478999999999</v>
      </c>
      <c r="L28" s="15">
        <f t="shared" ref="L28:P28" si="15">L29+L30+L31+L32+L33+L34+L35+L36+L37+L41+L42+L43+L44+L45+L46+L38+L39+L40+L47</f>
        <v>6398.8440099999998</v>
      </c>
      <c r="M28" s="56">
        <f t="shared" si="15"/>
        <v>13930.987300000001</v>
      </c>
      <c r="N28" s="56">
        <f t="shared" si="15"/>
        <v>13926.202250000002</v>
      </c>
      <c r="O28" s="15">
        <f t="shared" si="15"/>
        <v>12342</v>
      </c>
      <c r="P28" s="15">
        <f t="shared" si="15"/>
        <v>12532</v>
      </c>
      <c r="Q28" s="16"/>
    </row>
    <row r="29" spans="1:17" ht="27.75" customHeight="1">
      <c r="A29" s="83"/>
      <c r="B29" s="83"/>
      <c r="C29" s="83"/>
      <c r="D29" s="87" t="s">
        <v>128</v>
      </c>
      <c r="E29" s="4" t="s">
        <v>48</v>
      </c>
      <c r="F29" s="4" t="s">
        <v>93</v>
      </c>
      <c r="G29" s="4" t="s">
        <v>129</v>
      </c>
      <c r="H29" s="4" t="s">
        <v>94</v>
      </c>
      <c r="I29" s="15">
        <v>324.10000000000002</v>
      </c>
      <c r="J29" s="21">
        <v>324.10000000000002</v>
      </c>
      <c r="K29" s="15"/>
      <c r="L29" s="15"/>
      <c r="M29" s="56"/>
      <c r="N29" s="57"/>
      <c r="O29" s="15"/>
      <c r="P29" s="15"/>
      <c r="Q29" s="16"/>
    </row>
    <row r="30" spans="1:17" ht="27.75" customHeight="1">
      <c r="A30" s="83"/>
      <c r="B30" s="83"/>
      <c r="C30" s="83"/>
      <c r="D30" s="89"/>
      <c r="E30" s="4" t="s">
        <v>48</v>
      </c>
      <c r="F30" s="4" t="s">
        <v>93</v>
      </c>
      <c r="G30" s="4" t="s">
        <v>106</v>
      </c>
      <c r="H30" s="4" t="s">
        <v>95</v>
      </c>
      <c r="I30" s="21">
        <v>97.9</v>
      </c>
      <c r="J30" s="21">
        <v>97.9</v>
      </c>
      <c r="K30" s="15"/>
      <c r="L30" s="15"/>
      <c r="M30" s="57"/>
      <c r="N30" s="57"/>
      <c r="O30" s="15"/>
      <c r="P30" s="15"/>
      <c r="Q30" s="16"/>
    </row>
    <row r="31" spans="1:17" ht="51" customHeight="1">
      <c r="A31" s="83"/>
      <c r="B31" s="83"/>
      <c r="C31" s="83"/>
      <c r="D31" s="87" t="s">
        <v>133</v>
      </c>
      <c r="E31" s="4" t="s">
        <v>48</v>
      </c>
      <c r="F31" s="4" t="s">
        <v>93</v>
      </c>
      <c r="G31" s="4" t="s">
        <v>134</v>
      </c>
      <c r="H31" s="4" t="s">
        <v>94</v>
      </c>
      <c r="I31" s="21">
        <v>40.86</v>
      </c>
      <c r="J31" s="21">
        <v>40.86</v>
      </c>
      <c r="K31" s="15"/>
      <c r="L31" s="15"/>
      <c r="M31" s="57"/>
      <c r="N31" s="57"/>
      <c r="O31" s="15"/>
      <c r="P31" s="15"/>
      <c r="Q31" s="16"/>
    </row>
    <row r="32" spans="1:17" ht="27.75" customHeight="1">
      <c r="A32" s="83"/>
      <c r="B32" s="83"/>
      <c r="C32" s="83"/>
      <c r="D32" s="89"/>
      <c r="E32" s="4" t="s">
        <v>48</v>
      </c>
      <c r="F32" s="4" t="s">
        <v>93</v>
      </c>
      <c r="G32" s="4" t="s">
        <v>134</v>
      </c>
      <c r="H32" s="4" t="s">
        <v>95</v>
      </c>
      <c r="I32" s="21">
        <v>12.34</v>
      </c>
      <c r="J32" s="21">
        <v>12.34</v>
      </c>
      <c r="K32" s="15"/>
      <c r="L32" s="15"/>
      <c r="M32" s="57"/>
      <c r="N32" s="57"/>
      <c r="O32" s="15"/>
      <c r="P32" s="15"/>
      <c r="Q32" s="16"/>
    </row>
    <row r="33" spans="1:17" s="11" customFormat="1" ht="30.75" customHeight="1">
      <c r="A33" s="83"/>
      <c r="B33" s="83"/>
      <c r="C33" s="83"/>
      <c r="D33" s="90" t="s">
        <v>107</v>
      </c>
      <c r="E33" s="18" t="s">
        <v>48</v>
      </c>
      <c r="F33" s="18" t="s">
        <v>93</v>
      </c>
      <c r="G33" s="18" t="s">
        <v>96</v>
      </c>
      <c r="H33" s="18" t="s">
        <v>94</v>
      </c>
      <c r="I33" s="22">
        <v>8366.9678199999998</v>
      </c>
      <c r="J33" s="22">
        <v>8365.6418200000007</v>
      </c>
      <c r="K33" s="19">
        <v>5595.7231700000002</v>
      </c>
      <c r="L33" s="19">
        <v>4693.7303700000002</v>
      </c>
      <c r="M33" s="58">
        <v>9083.5100899999998</v>
      </c>
      <c r="N33" s="58">
        <v>9083.5100899999998</v>
      </c>
      <c r="O33" s="22">
        <v>8890.1689999999999</v>
      </c>
      <c r="P33" s="19">
        <v>8980.0310000000009</v>
      </c>
      <c r="Q33" s="20"/>
    </row>
    <row r="34" spans="1:17" s="11" customFormat="1" ht="33.75" customHeight="1">
      <c r="A34" s="83"/>
      <c r="B34" s="83"/>
      <c r="C34" s="83"/>
      <c r="D34" s="91"/>
      <c r="E34" s="18" t="s">
        <v>48</v>
      </c>
      <c r="F34" s="18" t="s">
        <v>93</v>
      </c>
      <c r="G34" s="18" t="s">
        <v>96</v>
      </c>
      <c r="H34" s="18" t="s">
        <v>105</v>
      </c>
      <c r="I34" s="22">
        <v>1.81</v>
      </c>
      <c r="J34" s="22">
        <v>1.81</v>
      </c>
      <c r="K34" s="31"/>
      <c r="L34" s="31"/>
      <c r="M34" s="59"/>
      <c r="N34" s="59"/>
      <c r="O34" s="31"/>
      <c r="P34" s="31"/>
      <c r="Q34" s="19"/>
    </row>
    <row r="35" spans="1:17" s="11" customFormat="1" ht="33.75" customHeight="1">
      <c r="A35" s="83"/>
      <c r="B35" s="83"/>
      <c r="C35" s="83"/>
      <c r="D35" s="91"/>
      <c r="E35" s="18" t="s">
        <v>48</v>
      </c>
      <c r="F35" s="18" t="s">
        <v>93</v>
      </c>
      <c r="G35" s="18" t="s">
        <v>96</v>
      </c>
      <c r="H35" s="18" t="s">
        <v>95</v>
      </c>
      <c r="I35" s="22">
        <v>2397.5321800000002</v>
      </c>
      <c r="J35" s="22">
        <v>2365.25857</v>
      </c>
      <c r="K35" s="19">
        <v>2086.60833</v>
      </c>
      <c r="L35" s="19">
        <v>1195.9345700000001</v>
      </c>
      <c r="M35" s="58">
        <v>2661.48378</v>
      </c>
      <c r="N35" s="58">
        <v>2660.5756200000001</v>
      </c>
      <c r="O35" s="22">
        <v>2684.8310000000001</v>
      </c>
      <c r="P35" s="19">
        <v>2711.9690000000001</v>
      </c>
      <c r="Q35" s="20"/>
    </row>
    <row r="36" spans="1:17" s="11" customFormat="1" ht="27.75" customHeight="1">
      <c r="A36" s="83"/>
      <c r="B36" s="83"/>
      <c r="C36" s="83"/>
      <c r="D36" s="91"/>
      <c r="E36" s="18" t="s">
        <v>48</v>
      </c>
      <c r="F36" s="18" t="s">
        <v>93</v>
      </c>
      <c r="G36" s="18" t="s">
        <v>96</v>
      </c>
      <c r="H36" s="18" t="s">
        <v>88</v>
      </c>
      <c r="I36" s="22">
        <v>772.34208999999998</v>
      </c>
      <c r="J36" s="22">
        <v>701.93911000000003</v>
      </c>
      <c r="K36" s="19">
        <v>759.78549999999996</v>
      </c>
      <c r="L36" s="19">
        <v>497.87177000000003</v>
      </c>
      <c r="M36" s="58">
        <v>820.85535000000004</v>
      </c>
      <c r="N36" s="58">
        <v>817.28489000000002</v>
      </c>
      <c r="O36" s="22">
        <v>767</v>
      </c>
      <c r="P36" s="19">
        <v>840</v>
      </c>
      <c r="Q36" s="20"/>
    </row>
    <row r="37" spans="1:17" s="11" customFormat="1" ht="27.75" customHeight="1">
      <c r="A37" s="83"/>
      <c r="B37" s="83"/>
      <c r="C37" s="83"/>
      <c r="D37" s="92"/>
      <c r="E37" s="18" t="s">
        <v>48</v>
      </c>
      <c r="F37" s="18" t="s">
        <v>93</v>
      </c>
      <c r="G37" s="18" t="s">
        <v>96</v>
      </c>
      <c r="H37" s="18" t="s">
        <v>89</v>
      </c>
      <c r="I37" s="22">
        <v>0.34791</v>
      </c>
      <c r="J37" s="22">
        <v>0.34791</v>
      </c>
      <c r="K37" s="19">
        <v>3.0899999999999997E-2</v>
      </c>
      <c r="L37" s="19">
        <v>3.0899999999999997E-2</v>
      </c>
      <c r="M37" s="58">
        <v>5.0779999999999999E-2</v>
      </c>
      <c r="N37" s="58">
        <v>5.0779999999999999E-2</v>
      </c>
      <c r="O37" s="19"/>
      <c r="P37" s="19"/>
      <c r="Q37" s="20"/>
    </row>
    <row r="38" spans="1:17" s="11" customFormat="1" ht="27.75" customHeight="1">
      <c r="A38" s="83"/>
      <c r="B38" s="83"/>
      <c r="C38" s="83"/>
      <c r="D38" s="87" t="s">
        <v>131</v>
      </c>
      <c r="E38" s="18" t="s">
        <v>48</v>
      </c>
      <c r="F38" s="18" t="s">
        <v>93</v>
      </c>
      <c r="G38" s="18" t="s">
        <v>132</v>
      </c>
      <c r="H38" s="18" t="s">
        <v>94</v>
      </c>
      <c r="I38" s="22">
        <v>226.678</v>
      </c>
      <c r="J38" s="22">
        <v>226.678</v>
      </c>
      <c r="K38" s="19">
        <v>0</v>
      </c>
      <c r="L38" s="19">
        <v>0</v>
      </c>
      <c r="M38" s="58">
        <v>366.78699999999998</v>
      </c>
      <c r="N38" s="58">
        <v>366.78699999999998</v>
      </c>
      <c r="O38" s="19"/>
      <c r="P38" s="19"/>
      <c r="Q38" s="20"/>
    </row>
    <row r="39" spans="1:17" s="11" customFormat="1" ht="27.75" customHeight="1">
      <c r="A39" s="83"/>
      <c r="B39" s="83"/>
      <c r="C39" s="83"/>
      <c r="D39" s="93"/>
      <c r="E39" s="18" t="s">
        <v>48</v>
      </c>
      <c r="F39" s="18" t="s">
        <v>93</v>
      </c>
      <c r="G39" s="18" t="s">
        <v>132</v>
      </c>
      <c r="H39" s="18" t="s">
        <v>95</v>
      </c>
      <c r="I39" s="22">
        <v>68.456999999999994</v>
      </c>
      <c r="J39" s="22">
        <v>68.456999999999994</v>
      </c>
      <c r="K39" s="19">
        <v>0</v>
      </c>
      <c r="L39" s="19">
        <v>0</v>
      </c>
      <c r="M39" s="58">
        <v>110.76993</v>
      </c>
      <c r="N39" s="58">
        <v>110.76993</v>
      </c>
      <c r="O39" s="19"/>
      <c r="P39" s="19"/>
      <c r="Q39" s="20"/>
    </row>
    <row r="40" spans="1:17" s="11" customFormat="1" ht="27.75" customHeight="1">
      <c r="A40" s="83"/>
      <c r="B40" s="83"/>
      <c r="C40" s="83"/>
      <c r="D40" s="88"/>
      <c r="E40" s="18" t="s">
        <v>48</v>
      </c>
      <c r="F40" s="18" t="s">
        <v>93</v>
      </c>
      <c r="G40" s="18" t="s">
        <v>132</v>
      </c>
      <c r="H40" s="18" t="s">
        <v>88</v>
      </c>
      <c r="I40" s="15">
        <v>4</v>
      </c>
      <c r="J40" s="22">
        <v>3.9902000000000002</v>
      </c>
      <c r="K40" s="19">
        <v>0</v>
      </c>
      <c r="L40" s="19">
        <v>0</v>
      </c>
      <c r="M40" s="56">
        <v>6</v>
      </c>
      <c r="N40" s="58">
        <v>6</v>
      </c>
      <c r="O40" s="19"/>
      <c r="P40" s="19"/>
      <c r="Q40" s="20"/>
    </row>
    <row r="41" spans="1:17" ht="20.25" customHeight="1">
      <c r="A41" s="83"/>
      <c r="B41" s="83"/>
      <c r="C41" s="83"/>
      <c r="D41" s="87" t="s">
        <v>108</v>
      </c>
      <c r="E41" s="4" t="s">
        <v>48</v>
      </c>
      <c r="F41" s="4" t="s">
        <v>93</v>
      </c>
      <c r="G41" s="4" t="s">
        <v>97</v>
      </c>
      <c r="H41" s="4" t="s">
        <v>94</v>
      </c>
      <c r="I41" s="21">
        <v>98.411060000000006</v>
      </c>
      <c r="J41" s="21">
        <v>98.411060000000006</v>
      </c>
      <c r="K41" s="15">
        <v>0</v>
      </c>
      <c r="L41" s="15">
        <v>0</v>
      </c>
      <c r="M41" s="57">
        <v>291.10095000000001</v>
      </c>
      <c r="N41" s="57">
        <v>291.10095000000001</v>
      </c>
      <c r="O41" s="15"/>
      <c r="P41" s="15"/>
      <c r="Q41" s="16"/>
    </row>
    <row r="42" spans="1:17" ht="20.25" customHeight="1">
      <c r="A42" s="83"/>
      <c r="B42" s="83"/>
      <c r="C42" s="83"/>
      <c r="D42" s="93"/>
      <c r="E42" s="4" t="s">
        <v>48</v>
      </c>
      <c r="F42" s="4" t="s">
        <v>93</v>
      </c>
      <c r="G42" s="4" t="s">
        <v>97</v>
      </c>
      <c r="H42" s="4" t="s">
        <v>95</v>
      </c>
      <c r="I42" s="21">
        <v>14.76</v>
      </c>
      <c r="J42" s="21">
        <v>14.75455</v>
      </c>
      <c r="K42" s="15">
        <v>0</v>
      </c>
      <c r="L42" s="15">
        <v>0</v>
      </c>
      <c r="M42" s="57">
        <v>87.912490000000005</v>
      </c>
      <c r="N42" s="57">
        <v>87.912490000000005</v>
      </c>
      <c r="O42" s="15"/>
      <c r="P42" s="15"/>
      <c r="Q42" s="16"/>
    </row>
    <row r="43" spans="1:17" ht="20.25" customHeight="1">
      <c r="A43" s="83"/>
      <c r="B43" s="83"/>
      <c r="C43" s="83"/>
      <c r="D43" s="88"/>
      <c r="E43" s="4" t="s">
        <v>48</v>
      </c>
      <c r="F43" s="4" t="s">
        <v>93</v>
      </c>
      <c r="G43" s="4" t="s">
        <v>97</v>
      </c>
      <c r="H43" s="4" t="s">
        <v>88</v>
      </c>
      <c r="I43" s="21">
        <v>325.86444</v>
      </c>
      <c r="J43" s="21">
        <v>325.86444</v>
      </c>
      <c r="K43" s="15">
        <v>14</v>
      </c>
      <c r="L43" s="15">
        <v>11.276399999999999</v>
      </c>
      <c r="M43" s="57">
        <v>12.96</v>
      </c>
      <c r="N43" s="57">
        <v>12.6564</v>
      </c>
      <c r="O43" s="15"/>
      <c r="P43" s="15"/>
      <c r="Q43" s="16"/>
    </row>
    <row r="44" spans="1:17" ht="24" customHeight="1">
      <c r="A44" s="83"/>
      <c r="B44" s="83"/>
      <c r="C44" s="83"/>
      <c r="D44" s="87" t="s">
        <v>118</v>
      </c>
      <c r="E44" s="4" t="s">
        <v>48</v>
      </c>
      <c r="F44" s="4" t="s">
        <v>93</v>
      </c>
      <c r="G44" s="4" t="s">
        <v>115</v>
      </c>
      <c r="H44" s="4" t="s">
        <v>94</v>
      </c>
      <c r="I44" s="21">
        <v>325.86444</v>
      </c>
      <c r="J44" s="21">
        <v>325.86444</v>
      </c>
      <c r="K44" s="15">
        <v>0</v>
      </c>
      <c r="L44" s="15">
        <v>0</v>
      </c>
      <c r="M44" s="57">
        <v>366.78699999999998</v>
      </c>
      <c r="N44" s="57">
        <v>366.78699999999998</v>
      </c>
      <c r="O44" s="15"/>
      <c r="P44" s="15"/>
      <c r="Q44" s="16"/>
    </row>
    <row r="45" spans="1:17" ht="20.25" customHeight="1">
      <c r="A45" s="83"/>
      <c r="B45" s="83"/>
      <c r="C45" s="83"/>
      <c r="D45" s="93"/>
      <c r="E45" s="4" t="s">
        <v>48</v>
      </c>
      <c r="F45" s="4" t="s">
        <v>93</v>
      </c>
      <c r="G45" s="4" t="s">
        <v>115</v>
      </c>
      <c r="H45" s="4" t="s">
        <v>95</v>
      </c>
      <c r="I45" s="21">
        <v>98.411060000000006</v>
      </c>
      <c r="J45" s="21">
        <v>98.411060000000006</v>
      </c>
      <c r="K45" s="15">
        <v>0</v>
      </c>
      <c r="L45" s="15">
        <v>0</v>
      </c>
      <c r="M45" s="57">
        <v>110.77</v>
      </c>
      <c r="N45" s="57">
        <v>110.77</v>
      </c>
      <c r="O45" s="15"/>
      <c r="P45" s="15"/>
      <c r="Q45" s="16"/>
    </row>
    <row r="46" spans="1:17" ht="26.25" customHeight="1">
      <c r="A46" s="83"/>
      <c r="B46" s="83"/>
      <c r="C46" s="83"/>
      <c r="D46" s="88"/>
      <c r="E46" s="4" t="s">
        <v>48</v>
      </c>
      <c r="F46" s="4" t="s">
        <v>93</v>
      </c>
      <c r="G46" s="4" t="s">
        <v>115</v>
      </c>
      <c r="H46" s="4" t="s">
        <v>88</v>
      </c>
      <c r="I46" s="21">
        <v>12</v>
      </c>
      <c r="J46" s="21">
        <v>11.9964</v>
      </c>
      <c r="K46" s="15">
        <v>0</v>
      </c>
      <c r="L46" s="15">
        <v>0</v>
      </c>
      <c r="M46" s="57">
        <v>11.999930000000001</v>
      </c>
      <c r="N46" s="57">
        <v>11.9971</v>
      </c>
      <c r="O46" s="15"/>
      <c r="P46" s="15"/>
      <c r="Q46" s="16"/>
    </row>
    <row r="47" spans="1:17" ht="40.5" customHeight="1">
      <c r="A47" s="83"/>
      <c r="B47" s="83"/>
      <c r="C47" s="83"/>
      <c r="D47" s="27" t="s">
        <v>135</v>
      </c>
      <c r="E47" s="4" t="s">
        <v>48</v>
      </c>
      <c r="F47" s="4" t="s">
        <v>93</v>
      </c>
      <c r="G47" s="4" t="s">
        <v>136</v>
      </c>
      <c r="H47" s="4" t="s">
        <v>88</v>
      </c>
      <c r="I47" s="21">
        <v>450</v>
      </c>
      <c r="J47" s="21">
        <v>449.96188000000001</v>
      </c>
      <c r="K47" s="15"/>
      <c r="L47" s="15"/>
      <c r="M47" s="57"/>
      <c r="N47" s="57"/>
      <c r="O47" s="15"/>
      <c r="P47" s="15"/>
      <c r="Q47" s="16"/>
    </row>
    <row r="48" spans="1:17" ht="63.75" customHeight="1">
      <c r="A48" s="83"/>
      <c r="B48" s="83"/>
      <c r="C48" s="83"/>
      <c r="D48" s="46" t="s">
        <v>50</v>
      </c>
      <c r="E48" s="4" t="s">
        <v>49</v>
      </c>
      <c r="F48" s="46" t="s">
        <v>51</v>
      </c>
      <c r="G48" s="46" t="s">
        <v>51</v>
      </c>
      <c r="H48" s="46" t="s">
        <v>51</v>
      </c>
      <c r="I48" s="15">
        <f>I49+I50+I51+I52+I53+I54+I55+I56+I57+I58+I60+I61+I64</f>
        <v>17338.68</v>
      </c>
      <c r="J48" s="15">
        <f t="shared" ref="J48" si="16">J49+J50+J51+J52+J53+J54+J55+J56+J57+J58+J60+J61+J64</f>
        <v>1731.4172799700004</v>
      </c>
      <c r="K48" s="15">
        <f>K49+K50+K51+K52+K53+K54+K55+K56+K57+K58+K59+K60+K61+K64</f>
        <v>9453.9116700000013</v>
      </c>
      <c r="L48" s="15">
        <f t="shared" ref="L48" si="17">L49+L50+L51+L52+L53+L54+L55+L56+L57+L58+L59+L60+L61+L64</f>
        <v>8666.8426400000008</v>
      </c>
      <c r="M48" s="56">
        <f>M49+M50+M51+M52+M53+M54+M55+M56+M57+M58+M59+M60+M61+M64+M62+M63</f>
        <v>19970.393000000004</v>
      </c>
      <c r="N48" s="56">
        <f>N49+N50+N51+N52+N53+N54+N55+N56+N57+N58+N59+N60+N61+N64+N62+N63</f>
        <v>19858.177230000001</v>
      </c>
      <c r="O48" s="15">
        <f t="shared" ref="O48:P48" si="18">O49+O50+O51+O52+O53+O54+O55+O56+O57+O58+O59+O60+O61+O64</f>
        <v>18883</v>
      </c>
      <c r="P48" s="15">
        <f t="shared" si="18"/>
        <v>19246</v>
      </c>
      <c r="Q48" s="15"/>
    </row>
    <row r="49" spans="1:17" ht="26.25" customHeight="1">
      <c r="A49" s="85"/>
      <c r="B49" s="85"/>
      <c r="C49" s="85"/>
      <c r="D49" s="93" t="s">
        <v>128</v>
      </c>
      <c r="E49" s="4" t="s">
        <v>49</v>
      </c>
      <c r="F49" s="4" t="s">
        <v>91</v>
      </c>
      <c r="G49" s="4" t="s">
        <v>129</v>
      </c>
      <c r="H49" s="4" t="s">
        <v>86</v>
      </c>
      <c r="I49" s="21">
        <v>711.7</v>
      </c>
      <c r="J49" s="21">
        <v>711.7</v>
      </c>
      <c r="K49" s="15"/>
      <c r="L49" s="15"/>
      <c r="M49" s="57"/>
      <c r="N49" s="57"/>
      <c r="O49" s="15"/>
      <c r="P49" s="15"/>
      <c r="Q49" s="16"/>
    </row>
    <row r="50" spans="1:17" ht="26.25" customHeight="1">
      <c r="A50" s="85"/>
      <c r="B50" s="85"/>
      <c r="C50" s="85"/>
      <c r="D50" s="89"/>
      <c r="E50" s="4" t="s">
        <v>49</v>
      </c>
      <c r="F50" s="4" t="s">
        <v>91</v>
      </c>
      <c r="G50" s="4" t="s">
        <v>129</v>
      </c>
      <c r="H50" s="4" t="s">
        <v>87</v>
      </c>
      <c r="I50" s="15">
        <v>215</v>
      </c>
      <c r="J50" s="21">
        <v>215</v>
      </c>
      <c r="K50" s="15"/>
      <c r="L50" s="15"/>
      <c r="M50" s="56"/>
      <c r="N50" s="57"/>
      <c r="O50" s="15"/>
      <c r="P50" s="15"/>
      <c r="Q50" s="16"/>
    </row>
    <row r="51" spans="1:17" ht="26.25" customHeight="1">
      <c r="A51" s="85"/>
      <c r="B51" s="85"/>
      <c r="C51" s="85"/>
      <c r="D51" s="87" t="s">
        <v>133</v>
      </c>
      <c r="E51" s="4" t="s">
        <v>49</v>
      </c>
      <c r="F51" s="4" t="s">
        <v>91</v>
      </c>
      <c r="G51" s="4" t="s">
        <v>134</v>
      </c>
      <c r="H51" s="4" t="s">
        <v>86</v>
      </c>
      <c r="I51" s="15">
        <v>47.6</v>
      </c>
      <c r="J51" s="15">
        <v>47.6</v>
      </c>
      <c r="K51" s="15"/>
      <c r="L51" s="15"/>
      <c r="M51" s="56"/>
      <c r="N51" s="56"/>
      <c r="O51" s="15"/>
      <c r="P51" s="15"/>
      <c r="Q51" s="16"/>
    </row>
    <row r="52" spans="1:17" ht="26.25" customHeight="1">
      <c r="A52" s="85"/>
      <c r="B52" s="85"/>
      <c r="C52" s="85"/>
      <c r="D52" s="89"/>
      <c r="E52" s="4" t="s">
        <v>49</v>
      </c>
      <c r="F52" s="4" t="s">
        <v>91</v>
      </c>
      <c r="G52" s="4" t="s">
        <v>134</v>
      </c>
      <c r="H52" s="4" t="s">
        <v>87</v>
      </c>
      <c r="I52" s="15">
        <v>14.4</v>
      </c>
      <c r="J52" s="15">
        <v>14.4</v>
      </c>
      <c r="K52" s="15"/>
      <c r="L52" s="15"/>
      <c r="M52" s="56"/>
      <c r="N52" s="56"/>
      <c r="O52" s="15"/>
      <c r="P52" s="15"/>
      <c r="Q52" s="16"/>
    </row>
    <row r="53" spans="1:17" ht="24" customHeight="1">
      <c r="A53" s="85"/>
      <c r="B53" s="85"/>
      <c r="C53" s="85"/>
      <c r="D53" s="94" t="s">
        <v>117</v>
      </c>
      <c r="E53" s="4" t="s">
        <v>49</v>
      </c>
      <c r="F53" s="4" t="s">
        <v>91</v>
      </c>
      <c r="G53" s="4" t="s">
        <v>130</v>
      </c>
      <c r="H53" s="4" t="s">
        <v>86</v>
      </c>
      <c r="I53" s="21">
        <v>80.3</v>
      </c>
      <c r="J53" s="21">
        <v>80.3</v>
      </c>
      <c r="K53" s="15">
        <v>35.9</v>
      </c>
      <c r="L53" s="15">
        <v>26.5</v>
      </c>
      <c r="M53" s="57">
        <v>63.6</v>
      </c>
      <c r="N53" s="57">
        <v>63.6</v>
      </c>
      <c r="O53" s="15"/>
      <c r="P53" s="15"/>
      <c r="Q53" s="16"/>
    </row>
    <row r="54" spans="1:17" ht="24" customHeight="1">
      <c r="A54" s="85"/>
      <c r="B54" s="85"/>
      <c r="C54" s="85"/>
      <c r="D54" s="88"/>
      <c r="E54" s="4" t="s">
        <v>49</v>
      </c>
      <c r="F54" s="4" t="s">
        <v>91</v>
      </c>
      <c r="G54" s="4" t="s">
        <v>130</v>
      </c>
      <c r="H54" s="4" t="s">
        <v>87</v>
      </c>
      <c r="I54" s="21">
        <v>24.28</v>
      </c>
      <c r="J54" s="21">
        <v>24.240950000000002</v>
      </c>
      <c r="K54" s="15">
        <v>9.8018000000000001</v>
      </c>
      <c r="L54" s="15">
        <v>8.0030000000000001</v>
      </c>
      <c r="M54" s="57">
        <v>19.207000000000001</v>
      </c>
      <c r="N54" s="57">
        <v>19.207000000000001</v>
      </c>
      <c r="O54" s="15"/>
      <c r="P54" s="15"/>
      <c r="Q54" s="16"/>
    </row>
    <row r="55" spans="1:17">
      <c r="A55" s="85"/>
      <c r="B55" s="85"/>
      <c r="C55" s="85"/>
      <c r="D55" s="87" t="s">
        <v>109</v>
      </c>
      <c r="E55" s="4" t="s">
        <v>49</v>
      </c>
      <c r="F55" s="4" t="s">
        <v>91</v>
      </c>
      <c r="G55" s="4" t="s">
        <v>92</v>
      </c>
      <c r="H55" s="4" t="s">
        <v>86</v>
      </c>
      <c r="I55" s="21">
        <v>10357.704250000001</v>
      </c>
      <c r="J55" s="21">
        <v>10.357704250000001</v>
      </c>
      <c r="K55" s="15">
        <v>6573.8331500000004</v>
      </c>
      <c r="L55" s="15">
        <v>6015.1511200000004</v>
      </c>
      <c r="M55" s="57">
        <v>13283.48285</v>
      </c>
      <c r="N55" s="60">
        <v>13283.48285</v>
      </c>
      <c r="O55" s="21">
        <v>12893.886</v>
      </c>
      <c r="P55" s="15">
        <v>13030.722</v>
      </c>
      <c r="Q55" s="17"/>
    </row>
    <row r="56" spans="1:17">
      <c r="A56" s="85"/>
      <c r="B56" s="85"/>
      <c r="C56" s="85"/>
      <c r="D56" s="93"/>
      <c r="E56" s="4" t="s">
        <v>49</v>
      </c>
      <c r="F56" s="4" t="s">
        <v>91</v>
      </c>
      <c r="G56" s="4" t="s">
        <v>92</v>
      </c>
      <c r="H56" s="4" t="s">
        <v>90</v>
      </c>
      <c r="I56" s="21">
        <v>4.88</v>
      </c>
      <c r="J56" s="21">
        <v>4.3800000000000002E-3</v>
      </c>
      <c r="K56" s="15">
        <v>5.6777600000000001</v>
      </c>
      <c r="L56" s="15">
        <v>0.9</v>
      </c>
      <c r="M56" s="57">
        <v>2.16</v>
      </c>
      <c r="N56" s="60">
        <v>2.16</v>
      </c>
      <c r="O56" s="21">
        <v>8.16</v>
      </c>
      <c r="P56" s="15">
        <v>0</v>
      </c>
      <c r="Q56" s="17"/>
    </row>
    <row r="57" spans="1:17">
      <c r="A57" s="85"/>
      <c r="B57" s="85"/>
      <c r="C57" s="85"/>
      <c r="D57" s="93"/>
      <c r="E57" s="4" t="s">
        <v>49</v>
      </c>
      <c r="F57" s="4" t="s">
        <v>91</v>
      </c>
      <c r="G57" s="4" t="s">
        <v>92</v>
      </c>
      <c r="H57" s="4" t="s">
        <v>87</v>
      </c>
      <c r="I57" s="21">
        <v>2970.6957499999999</v>
      </c>
      <c r="J57" s="21">
        <v>2.9706957300000001</v>
      </c>
      <c r="K57" s="15">
        <v>1559.9306899999999</v>
      </c>
      <c r="L57" s="15">
        <v>1556.7852600000001</v>
      </c>
      <c r="M57" s="57">
        <v>3982.7626700000001</v>
      </c>
      <c r="N57" s="60">
        <v>3982.7626700000001</v>
      </c>
      <c r="O57" s="21">
        <v>3893.9540000000002</v>
      </c>
      <c r="P57" s="15">
        <v>3935.2779999999998</v>
      </c>
      <c r="Q57" s="17"/>
    </row>
    <row r="58" spans="1:17">
      <c r="A58" s="85"/>
      <c r="B58" s="85"/>
      <c r="C58" s="85"/>
      <c r="D58" s="93"/>
      <c r="E58" s="4" t="s">
        <v>49</v>
      </c>
      <c r="F58" s="4" t="s">
        <v>91</v>
      </c>
      <c r="G58" s="4" t="s">
        <v>92</v>
      </c>
      <c r="H58" s="4" t="s">
        <v>88</v>
      </c>
      <c r="I58" s="21">
        <v>2288.9045099999998</v>
      </c>
      <c r="J58" s="21">
        <v>1.8794744999999999</v>
      </c>
      <c r="K58" s="15">
        <v>396.13453999999996</v>
      </c>
      <c r="L58" s="15">
        <v>282.85684000000003</v>
      </c>
      <c r="M58" s="57">
        <v>788.00932999999998</v>
      </c>
      <c r="N58" s="60">
        <v>762.47465999999997</v>
      </c>
      <c r="O58" s="21">
        <v>703.71600000000001</v>
      </c>
      <c r="P58" s="15">
        <v>876.71600000000001</v>
      </c>
      <c r="Q58" s="17"/>
    </row>
    <row r="59" spans="1:17">
      <c r="A59" s="85"/>
      <c r="B59" s="85"/>
      <c r="C59" s="85"/>
      <c r="D59" s="93"/>
      <c r="E59" s="4" t="s">
        <v>49</v>
      </c>
      <c r="F59" s="4" t="s">
        <v>91</v>
      </c>
      <c r="G59" s="4" t="s">
        <v>92</v>
      </c>
      <c r="H59" s="4" t="s">
        <v>147</v>
      </c>
      <c r="I59" s="21"/>
      <c r="J59" s="21">
        <v>0</v>
      </c>
      <c r="K59" s="15">
        <v>853.98685999999998</v>
      </c>
      <c r="L59" s="15">
        <v>757.99955</v>
      </c>
      <c r="M59" s="57">
        <v>1472.0994800000001</v>
      </c>
      <c r="N59" s="60">
        <v>1385.4183800000001</v>
      </c>
      <c r="O59" s="21">
        <v>1383.2840000000001</v>
      </c>
      <c r="P59" s="15">
        <v>1403.2840000000001</v>
      </c>
      <c r="Q59" s="17"/>
    </row>
    <row r="60" spans="1:17">
      <c r="A60" s="85"/>
      <c r="B60" s="85"/>
      <c r="C60" s="85"/>
      <c r="D60" s="93"/>
      <c r="E60" s="4" t="s">
        <v>49</v>
      </c>
      <c r="F60" s="4" t="s">
        <v>91</v>
      </c>
      <c r="G60" s="4" t="s">
        <v>92</v>
      </c>
      <c r="H60" s="4" t="s">
        <v>114</v>
      </c>
      <c r="I60" s="21"/>
      <c r="J60" s="21">
        <v>0</v>
      </c>
      <c r="K60" s="15">
        <v>0</v>
      </c>
      <c r="L60" s="15">
        <v>0</v>
      </c>
      <c r="M60" s="57">
        <v>0</v>
      </c>
      <c r="N60" s="60"/>
      <c r="O60" s="21">
        <v>0</v>
      </c>
      <c r="P60" s="15">
        <v>0</v>
      </c>
      <c r="Q60" s="17"/>
    </row>
    <row r="61" spans="1:17">
      <c r="A61" s="86"/>
      <c r="B61" s="85"/>
      <c r="C61" s="85"/>
      <c r="D61" s="88"/>
      <c r="E61" s="4" t="s">
        <v>49</v>
      </c>
      <c r="F61" s="4" t="s">
        <v>91</v>
      </c>
      <c r="G61" s="4" t="s">
        <v>92</v>
      </c>
      <c r="H61" s="4" t="s">
        <v>89</v>
      </c>
      <c r="I61" s="21">
        <v>0.11549</v>
      </c>
      <c r="J61" s="21">
        <v>1.1548999999999999E-4</v>
      </c>
      <c r="K61" s="15">
        <v>18.64687</v>
      </c>
      <c r="L61" s="15">
        <v>18.64687</v>
      </c>
      <c r="M61" s="57">
        <v>69.071669999999997</v>
      </c>
      <c r="N61" s="60">
        <v>69.071669999999997</v>
      </c>
      <c r="O61" s="21">
        <v>0</v>
      </c>
      <c r="P61" s="15">
        <v>0</v>
      </c>
      <c r="Q61" s="17"/>
    </row>
    <row r="62" spans="1:17">
      <c r="A62" s="47"/>
      <c r="B62" s="85"/>
      <c r="C62" s="85"/>
      <c r="D62" s="87" t="s">
        <v>158</v>
      </c>
      <c r="E62" s="4" t="s">
        <v>49</v>
      </c>
      <c r="F62" s="4" t="s">
        <v>91</v>
      </c>
      <c r="G62" s="4" t="s">
        <v>157</v>
      </c>
      <c r="H62" s="4" t="s">
        <v>86</v>
      </c>
      <c r="I62" s="21"/>
      <c r="J62" s="21"/>
      <c r="K62" s="15"/>
      <c r="L62" s="15"/>
      <c r="M62" s="57">
        <v>222.7</v>
      </c>
      <c r="N62" s="60">
        <v>222.7</v>
      </c>
      <c r="O62" s="21"/>
      <c r="P62" s="15"/>
      <c r="Q62" s="17"/>
    </row>
    <row r="63" spans="1:17">
      <c r="A63" s="47"/>
      <c r="B63" s="85"/>
      <c r="C63" s="85"/>
      <c r="D63" s="88"/>
      <c r="E63" s="4" t="s">
        <v>49</v>
      </c>
      <c r="F63" s="4" t="s">
        <v>91</v>
      </c>
      <c r="G63" s="4" t="s">
        <v>157</v>
      </c>
      <c r="H63" s="4" t="s">
        <v>87</v>
      </c>
      <c r="I63" s="21"/>
      <c r="J63" s="21"/>
      <c r="K63" s="15"/>
      <c r="L63" s="15"/>
      <c r="M63" s="57">
        <v>67.3</v>
      </c>
      <c r="N63" s="60">
        <v>67.3</v>
      </c>
      <c r="O63" s="21"/>
      <c r="P63" s="15"/>
      <c r="Q63" s="17"/>
    </row>
    <row r="64" spans="1:17" ht="33.75">
      <c r="A64" s="26"/>
      <c r="B64" s="86"/>
      <c r="C64" s="86"/>
      <c r="D64" s="27" t="s">
        <v>135</v>
      </c>
      <c r="E64" s="4" t="s">
        <v>49</v>
      </c>
      <c r="F64" s="4" t="s">
        <v>91</v>
      </c>
      <c r="G64" s="4" t="s">
        <v>136</v>
      </c>
      <c r="H64" s="4" t="s">
        <v>88</v>
      </c>
      <c r="I64" s="21">
        <v>623.1</v>
      </c>
      <c r="J64" s="21">
        <v>622.96396000000004</v>
      </c>
      <c r="K64" s="15"/>
      <c r="L64" s="15"/>
      <c r="M64" s="57"/>
      <c r="N64" s="57"/>
      <c r="O64" s="15"/>
      <c r="P64" s="15"/>
      <c r="Q64" s="17"/>
    </row>
  </sheetData>
  <mergeCells count="41">
    <mergeCell ref="A26:A61"/>
    <mergeCell ref="C26:C64"/>
    <mergeCell ref="D62:D63"/>
    <mergeCell ref="B26:B64"/>
    <mergeCell ref="D29:D30"/>
    <mergeCell ref="D31:D32"/>
    <mergeCell ref="D33:D37"/>
    <mergeCell ref="D38:D40"/>
    <mergeCell ref="D41:D43"/>
    <mergeCell ref="D44:D46"/>
    <mergeCell ref="D49:D50"/>
    <mergeCell ref="D51:D52"/>
    <mergeCell ref="D53:D54"/>
    <mergeCell ref="D55:D61"/>
    <mergeCell ref="A16:A18"/>
    <mergeCell ref="B16:B18"/>
    <mergeCell ref="C16:C21"/>
    <mergeCell ref="A22:A25"/>
    <mergeCell ref="B22:B25"/>
    <mergeCell ref="C22:C25"/>
    <mergeCell ref="K5:L9"/>
    <mergeCell ref="M5:N9"/>
    <mergeCell ref="A12:A15"/>
    <mergeCell ref="B12:B15"/>
    <mergeCell ref="C12:C15"/>
    <mergeCell ref="O5:P5"/>
    <mergeCell ref="O6:O10"/>
    <mergeCell ref="P6:P10"/>
    <mergeCell ref="A1:Q1"/>
    <mergeCell ref="A4:A10"/>
    <mergeCell ref="B4:B10"/>
    <mergeCell ref="C4:C10"/>
    <mergeCell ref="D4:D10"/>
    <mergeCell ref="E4:H4"/>
    <mergeCell ref="I4:P4"/>
    <mergeCell ref="Q4:Q10"/>
    <mergeCell ref="E5:E10"/>
    <mergeCell ref="F5:F10"/>
    <mergeCell ref="G5:G10"/>
    <mergeCell ref="H5:H10"/>
    <mergeCell ref="I5:J9"/>
  </mergeCells>
  <pageMargins left="0.11811023622047245" right="0.11811023622047245" top="0.15748031496062992" bottom="0.15748031496062992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8"/>
  <sheetViews>
    <sheetView topLeftCell="A13" workbookViewId="0">
      <selection activeCell="D42" sqref="D42"/>
    </sheetView>
  </sheetViews>
  <sheetFormatPr defaultColWidth="14.5703125" defaultRowHeight="15"/>
  <cols>
    <col min="1" max="1" width="6" style="1" customWidth="1"/>
    <col min="2" max="2" width="14.5703125" style="1"/>
    <col min="3" max="3" width="20.28515625" style="1" customWidth="1"/>
    <col min="4" max="4" width="25.140625" style="1" customWidth="1"/>
    <col min="5" max="8" width="11.28515625" style="1" customWidth="1"/>
    <col min="9" max="9" width="13.28515625" style="12" customWidth="1"/>
    <col min="10" max="10" width="13.28515625" style="9" customWidth="1"/>
    <col min="11" max="11" width="11.28515625" style="1" customWidth="1"/>
    <col min="12" max="12" width="15.140625" style="1" customWidth="1"/>
    <col min="13" max="13" width="12.42578125" style="1" customWidth="1"/>
    <col min="14" max="16384" width="14.5703125" style="1"/>
  </cols>
  <sheetData>
    <row r="1" spans="1:13" ht="84" customHeight="1">
      <c r="A1" s="95" t="s">
        <v>156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>
      <c r="L2" s="1" t="s">
        <v>39</v>
      </c>
    </row>
    <row r="3" spans="1:13" ht="37.5" customHeight="1">
      <c r="A3" s="97" t="s">
        <v>26</v>
      </c>
      <c r="B3" s="97" t="s">
        <v>27</v>
      </c>
      <c r="C3" s="97" t="s">
        <v>28</v>
      </c>
      <c r="D3" s="97" t="s">
        <v>29</v>
      </c>
      <c r="E3" s="97" t="s">
        <v>142</v>
      </c>
      <c r="F3" s="97"/>
      <c r="G3" s="97" t="s">
        <v>141</v>
      </c>
      <c r="H3" s="97"/>
      <c r="I3" s="97"/>
      <c r="J3" s="97"/>
      <c r="K3" s="97" t="s">
        <v>4</v>
      </c>
      <c r="L3" s="97"/>
      <c r="M3" s="97" t="s">
        <v>15</v>
      </c>
    </row>
    <row r="4" spans="1:13">
      <c r="A4" s="97"/>
      <c r="B4" s="97"/>
      <c r="C4" s="97"/>
      <c r="D4" s="97"/>
      <c r="E4" s="97"/>
      <c r="F4" s="97"/>
      <c r="G4" s="97" t="s">
        <v>6</v>
      </c>
      <c r="H4" s="97"/>
      <c r="I4" s="98" t="s">
        <v>7</v>
      </c>
      <c r="J4" s="98"/>
      <c r="K4" s="97"/>
      <c r="L4" s="97"/>
      <c r="M4" s="97"/>
    </row>
    <row r="5" spans="1:13">
      <c r="A5" s="97"/>
      <c r="B5" s="97"/>
      <c r="C5" s="97"/>
      <c r="D5" s="97"/>
      <c r="E5" s="48" t="s">
        <v>8</v>
      </c>
      <c r="F5" s="48" t="s">
        <v>9</v>
      </c>
      <c r="G5" s="48" t="s">
        <v>8</v>
      </c>
      <c r="H5" s="48" t="s">
        <v>9</v>
      </c>
      <c r="I5" s="13" t="s">
        <v>8</v>
      </c>
      <c r="J5" s="49" t="s">
        <v>9</v>
      </c>
      <c r="K5" s="48" t="s">
        <v>119</v>
      </c>
      <c r="L5" s="48" t="s">
        <v>146</v>
      </c>
      <c r="M5" s="97"/>
    </row>
    <row r="6" spans="1:13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  <c r="I6" s="13">
        <v>9</v>
      </c>
      <c r="J6" s="49">
        <v>10</v>
      </c>
      <c r="K6" s="48">
        <v>11</v>
      </c>
      <c r="L6" s="48">
        <v>12</v>
      </c>
      <c r="M6" s="48">
        <v>13</v>
      </c>
    </row>
    <row r="7" spans="1:13">
      <c r="A7" s="99">
        <v>1</v>
      </c>
      <c r="B7" s="99" t="s">
        <v>30</v>
      </c>
      <c r="C7" s="99" t="s">
        <v>78</v>
      </c>
      <c r="D7" s="50" t="s">
        <v>31</v>
      </c>
      <c r="E7" s="10">
        <f t="shared" ref="E7:F7" si="0">E9+E10+E11+E12+E13+E14</f>
        <v>108038.42599999999</v>
      </c>
      <c r="F7" s="10">
        <f t="shared" si="0"/>
        <v>107516.77439999999</v>
      </c>
      <c r="G7" s="10">
        <f>G9+G10+G11+G12+G13+G14</f>
        <v>62901.727289999995</v>
      </c>
      <c r="H7" s="10">
        <f t="shared" ref="H7:J7" si="1">H9+H10+H11+H12+H13+H14</f>
        <v>52462.878490000003</v>
      </c>
      <c r="I7" s="51">
        <f t="shared" si="1"/>
        <v>117078.4803</v>
      </c>
      <c r="J7" s="51">
        <f t="shared" si="1"/>
        <v>116961.46231999999</v>
      </c>
      <c r="K7" s="10">
        <f t="shared" ref="K7:L7" si="2">K9+K10+K11+K12+K13+K14</f>
        <v>98422.500000000015</v>
      </c>
      <c r="L7" s="10">
        <f t="shared" si="2"/>
        <v>94901.3</v>
      </c>
      <c r="M7" s="50"/>
    </row>
    <row r="8" spans="1:13">
      <c r="A8" s="99"/>
      <c r="B8" s="99"/>
      <c r="C8" s="99"/>
      <c r="D8" s="50" t="s">
        <v>32</v>
      </c>
      <c r="E8" s="23"/>
      <c r="F8" s="23"/>
      <c r="G8" s="23"/>
      <c r="H8" s="23"/>
      <c r="I8" s="54"/>
      <c r="J8" s="54"/>
      <c r="K8" s="23"/>
      <c r="L8" s="23"/>
      <c r="M8" s="50"/>
    </row>
    <row r="9" spans="1:13">
      <c r="A9" s="99"/>
      <c r="B9" s="99"/>
      <c r="C9" s="99"/>
      <c r="D9" s="50" t="s">
        <v>33</v>
      </c>
      <c r="E9" s="23"/>
      <c r="F9" s="23"/>
      <c r="G9" s="23"/>
      <c r="H9" s="23"/>
      <c r="I9" s="54"/>
      <c r="J9" s="54"/>
      <c r="K9" s="23"/>
      <c r="L9" s="23"/>
      <c r="M9" s="50"/>
    </row>
    <row r="10" spans="1:13">
      <c r="A10" s="99"/>
      <c r="B10" s="99"/>
      <c r="C10" s="99"/>
      <c r="D10" s="50" t="s">
        <v>34</v>
      </c>
      <c r="E10" s="10">
        <f t="shared" ref="E10:I11" si="3">E18+E26+E34</f>
        <v>45181.58</v>
      </c>
      <c r="F10" s="10">
        <f t="shared" si="3"/>
        <v>45181.36679</v>
      </c>
      <c r="G10" s="10">
        <f t="shared" si="3"/>
        <v>23411.668319999997</v>
      </c>
      <c r="H10" s="10">
        <f t="shared" si="3"/>
        <v>20058.303</v>
      </c>
      <c r="I10" s="51">
        <f>I18+I26+I34</f>
        <v>40130.006999999998</v>
      </c>
      <c r="J10" s="51">
        <f>J18+J26+J34</f>
        <v>40130.006999999998</v>
      </c>
      <c r="K10" s="10">
        <f>K18+K26+K34</f>
        <v>6937.3</v>
      </c>
      <c r="L10" s="10">
        <f>L18+L26+L34</f>
        <v>6937.3</v>
      </c>
      <c r="M10" s="50"/>
    </row>
    <row r="11" spans="1:13">
      <c r="A11" s="99"/>
      <c r="B11" s="99"/>
      <c r="C11" s="99"/>
      <c r="D11" s="50" t="s">
        <v>35</v>
      </c>
      <c r="E11" s="10">
        <f t="shared" si="3"/>
        <v>61682.399999999994</v>
      </c>
      <c r="F11" s="10">
        <f t="shared" si="3"/>
        <v>61160.980459999992</v>
      </c>
      <c r="G11" s="10">
        <f t="shared" si="3"/>
        <v>39476.058969999998</v>
      </c>
      <c r="H11" s="10">
        <f t="shared" si="3"/>
        <v>32393.29909</v>
      </c>
      <c r="I11" s="51">
        <f t="shared" si="3"/>
        <v>75293.385999999999</v>
      </c>
      <c r="J11" s="51">
        <f t="shared" ref="J11" si="4">J19+J27+J35</f>
        <v>75176.674449999991</v>
      </c>
      <c r="K11" s="10">
        <f t="shared" ref="K11:L11" si="5">K19+K27+K35</f>
        <v>91485.200000000012</v>
      </c>
      <c r="L11" s="10">
        <f t="shared" si="5"/>
        <v>87964</v>
      </c>
      <c r="M11" s="50"/>
    </row>
    <row r="12" spans="1:13">
      <c r="A12" s="99"/>
      <c r="B12" s="99"/>
      <c r="C12" s="99"/>
      <c r="D12" s="50" t="s">
        <v>36</v>
      </c>
      <c r="E12" s="10"/>
      <c r="F12" s="10"/>
      <c r="G12" s="10"/>
      <c r="H12" s="10"/>
      <c r="I12" s="51"/>
      <c r="J12" s="51"/>
      <c r="K12" s="10"/>
      <c r="L12" s="10"/>
      <c r="M12" s="50"/>
    </row>
    <row r="13" spans="1:13">
      <c r="A13" s="99"/>
      <c r="B13" s="99"/>
      <c r="C13" s="99"/>
      <c r="D13" s="50" t="s">
        <v>37</v>
      </c>
      <c r="E13" s="10">
        <f>E21+E29+E37</f>
        <v>1174.4459999999999</v>
      </c>
      <c r="F13" s="10">
        <f>F21+F29+F37</f>
        <v>1174.42715</v>
      </c>
      <c r="G13" s="10">
        <f>G21+G29+G37</f>
        <v>14</v>
      </c>
      <c r="H13" s="10">
        <f t="shared" ref="H13:L13" si="6">H21+H29+H37</f>
        <v>11.276399999999999</v>
      </c>
      <c r="I13" s="51">
        <f t="shared" si="6"/>
        <v>1655.0872999999999</v>
      </c>
      <c r="J13" s="51">
        <f t="shared" ref="J13" si="7">J21+J29+J37</f>
        <v>1654.78087</v>
      </c>
      <c r="K13" s="10">
        <f t="shared" si="6"/>
        <v>0</v>
      </c>
      <c r="L13" s="10">
        <f t="shared" si="6"/>
        <v>0</v>
      </c>
      <c r="M13" s="50"/>
    </row>
    <row r="14" spans="1:13">
      <c r="A14" s="99"/>
      <c r="B14" s="99"/>
      <c r="C14" s="99"/>
      <c r="D14" s="50" t="s">
        <v>38</v>
      </c>
      <c r="E14" s="23"/>
      <c r="F14" s="23"/>
      <c r="G14" s="6"/>
      <c r="H14" s="6"/>
      <c r="I14" s="54"/>
      <c r="J14" s="54"/>
      <c r="K14" s="6"/>
      <c r="L14" s="6"/>
      <c r="M14" s="50"/>
    </row>
    <row r="15" spans="1:13">
      <c r="A15" s="99">
        <v>2</v>
      </c>
      <c r="B15" s="99" t="s">
        <v>82</v>
      </c>
      <c r="C15" s="99" t="s">
        <v>79</v>
      </c>
      <c r="D15" s="50" t="s">
        <v>31</v>
      </c>
      <c r="E15" s="10">
        <f t="shared" ref="E15:H15" si="8">E17+E18+E19+E20+E21+E22</f>
        <v>76787.100000000006</v>
      </c>
      <c r="F15" s="10">
        <f t="shared" si="8"/>
        <v>76787.100000000006</v>
      </c>
      <c r="G15" s="10">
        <f t="shared" si="8"/>
        <v>44876.667719999998</v>
      </c>
      <c r="H15" s="10">
        <f t="shared" si="8"/>
        <v>37284.709000000003</v>
      </c>
      <c r="I15" s="51">
        <f>I17+I18+I19+I20+I21+I22</f>
        <v>83064.600000000006</v>
      </c>
      <c r="J15" s="51">
        <f>J17+J18+J19+J20+J21+J22</f>
        <v>83064.600000000006</v>
      </c>
      <c r="K15" s="10">
        <f t="shared" ref="K15:L15" si="9">K17+K18+K19+K20+K21+K22</f>
        <v>67078.600000000006</v>
      </c>
      <c r="L15" s="10">
        <f t="shared" si="9"/>
        <v>63123.3</v>
      </c>
      <c r="M15" s="50"/>
    </row>
    <row r="16" spans="1:13">
      <c r="A16" s="99"/>
      <c r="B16" s="99"/>
      <c r="C16" s="99"/>
      <c r="D16" s="50" t="s">
        <v>32</v>
      </c>
      <c r="E16" s="23"/>
      <c r="F16" s="24"/>
      <c r="G16" s="6"/>
      <c r="H16" s="6"/>
      <c r="I16" s="54"/>
      <c r="J16" s="53"/>
      <c r="K16" s="6"/>
      <c r="L16" s="6"/>
      <c r="M16" s="50"/>
    </row>
    <row r="17" spans="1:13">
      <c r="A17" s="99"/>
      <c r="B17" s="99"/>
      <c r="C17" s="99"/>
      <c r="D17" s="50" t="s">
        <v>33</v>
      </c>
      <c r="E17" s="23"/>
      <c r="F17" s="24"/>
      <c r="G17" s="6"/>
      <c r="H17" s="6"/>
      <c r="I17" s="54"/>
      <c r="J17" s="53"/>
      <c r="K17" s="6"/>
      <c r="L17" s="6"/>
      <c r="M17" s="50"/>
    </row>
    <row r="18" spans="1:13">
      <c r="A18" s="99"/>
      <c r="B18" s="99"/>
      <c r="C18" s="99"/>
      <c r="D18" s="50" t="s">
        <v>34</v>
      </c>
      <c r="E18" s="23">
        <v>42540</v>
      </c>
      <c r="F18" s="23">
        <v>42540</v>
      </c>
      <c r="G18" s="6">
        <v>23365.966519999998</v>
      </c>
      <c r="H18" s="6">
        <v>20023.8</v>
      </c>
      <c r="I18" s="54">
        <v>40047.199999999997</v>
      </c>
      <c r="J18" s="54">
        <v>40047.199999999997</v>
      </c>
      <c r="K18" s="23">
        <v>6937.3</v>
      </c>
      <c r="L18" s="6">
        <v>6937.3</v>
      </c>
      <c r="M18" s="50"/>
    </row>
    <row r="19" spans="1:13">
      <c r="A19" s="99"/>
      <c r="B19" s="99"/>
      <c r="C19" s="99"/>
      <c r="D19" s="50" t="s">
        <v>35</v>
      </c>
      <c r="E19" s="23">
        <v>34247.1</v>
      </c>
      <c r="F19" s="23">
        <v>34247.1</v>
      </c>
      <c r="G19" s="6">
        <v>21510.7012</v>
      </c>
      <c r="H19" s="6">
        <v>17260.909</v>
      </c>
      <c r="I19" s="54">
        <v>43017.4</v>
      </c>
      <c r="J19" s="54">
        <v>43017.4</v>
      </c>
      <c r="K19" s="23">
        <v>60141.3</v>
      </c>
      <c r="L19" s="6">
        <v>56186</v>
      </c>
      <c r="M19" s="50"/>
    </row>
    <row r="20" spans="1:13">
      <c r="A20" s="99"/>
      <c r="B20" s="99"/>
      <c r="C20" s="99"/>
      <c r="D20" s="50" t="s">
        <v>36</v>
      </c>
      <c r="E20" s="23"/>
      <c r="F20" s="24"/>
      <c r="G20" s="6"/>
      <c r="H20" s="6"/>
      <c r="I20" s="54"/>
      <c r="J20" s="53"/>
      <c r="K20" s="6"/>
      <c r="L20" s="6"/>
      <c r="M20" s="50"/>
    </row>
    <row r="21" spans="1:13">
      <c r="A21" s="99"/>
      <c r="B21" s="99"/>
      <c r="C21" s="99"/>
      <c r="D21" s="50" t="s">
        <v>37</v>
      </c>
      <c r="E21" s="23"/>
      <c r="F21" s="24"/>
      <c r="G21" s="6"/>
      <c r="H21" s="6"/>
      <c r="I21" s="54"/>
      <c r="J21" s="53"/>
      <c r="K21" s="6"/>
      <c r="L21" s="6"/>
      <c r="M21" s="50"/>
    </row>
    <row r="22" spans="1:13">
      <c r="A22" s="99"/>
      <c r="B22" s="99"/>
      <c r="C22" s="99"/>
      <c r="D22" s="50" t="s">
        <v>38</v>
      </c>
      <c r="E22" s="23"/>
      <c r="F22" s="24"/>
      <c r="G22" s="6"/>
      <c r="H22" s="6"/>
      <c r="I22" s="54"/>
      <c r="J22" s="53"/>
      <c r="K22" s="6"/>
      <c r="L22" s="6"/>
      <c r="M22" s="50"/>
    </row>
    <row r="23" spans="1:13">
      <c r="A23" s="99">
        <v>3</v>
      </c>
      <c r="B23" s="99" t="s">
        <v>83</v>
      </c>
      <c r="C23" s="99" t="s">
        <v>80</v>
      </c>
      <c r="D23" s="50" t="s">
        <v>31</v>
      </c>
      <c r="E23" s="10">
        <f t="shared" ref="E23:H23" si="10">E25+E26+E27+E28+E29+E30</f>
        <v>274</v>
      </c>
      <c r="F23" s="10">
        <f t="shared" si="10"/>
        <v>266.51308</v>
      </c>
      <c r="G23" s="10">
        <f t="shared" si="10"/>
        <v>115</v>
      </c>
      <c r="H23" s="10">
        <f t="shared" si="10"/>
        <v>112.48284</v>
      </c>
      <c r="I23" s="51">
        <f>I25+I26+I27+I28+I29+I30</f>
        <v>112.5</v>
      </c>
      <c r="J23" s="51">
        <f>J25+J26+J27+J28+J29+J30</f>
        <v>112.48284</v>
      </c>
      <c r="K23" s="10">
        <f t="shared" ref="K23:L23" si="11">K25+K26+K27+K28+K29+K30</f>
        <v>118.9</v>
      </c>
      <c r="L23" s="10">
        <f t="shared" si="11"/>
        <v>0</v>
      </c>
      <c r="M23" s="50"/>
    </row>
    <row r="24" spans="1:13">
      <c r="A24" s="99"/>
      <c r="B24" s="99"/>
      <c r="C24" s="99"/>
      <c r="D24" s="50" t="s">
        <v>32</v>
      </c>
      <c r="E24" s="23"/>
      <c r="F24" s="24"/>
      <c r="G24" s="6"/>
      <c r="H24" s="6"/>
      <c r="I24" s="54"/>
      <c r="J24" s="53"/>
      <c r="K24" s="6"/>
      <c r="L24" s="6"/>
      <c r="M24" s="50"/>
    </row>
    <row r="25" spans="1:13">
      <c r="A25" s="99"/>
      <c r="B25" s="99"/>
      <c r="C25" s="99"/>
      <c r="D25" s="50" t="s">
        <v>33</v>
      </c>
      <c r="E25" s="23"/>
      <c r="F25" s="24"/>
      <c r="G25" s="6"/>
      <c r="H25" s="6"/>
      <c r="I25" s="54"/>
      <c r="J25" s="53"/>
      <c r="K25" s="6"/>
      <c r="L25" s="6"/>
      <c r="M25" s="50"/>
    </row>
    <row r="26" spans="1:13">
      <c r="A26" s="99"/>
      <c r="B26" s="99"/>
      <c r="C26" s="99"/>
      <c r="D26" s="50" t="s">
        <v>34</v>
      </c>
      <c r="E26" s="23"/>
      <c r="F26" s="24"/>
      <c r="G26" s="6"/>
      <c r="H26" s="6"/>
      <c r="I26" s="54"/>
      <c r="J26" s="53"/>
      <c r="K26" s="6"/>
      <c r="L26" s="6"/>
      <c r="M26" s="50"/>
    </row>
    <row r="27" spans="1:13">
      <c r="A27" s="99"/>
      <c r="B27" s="99"/>
      <c r="C27" s="99"/>
      <c r="D27" s="50" t="s">
        <v>35</v>
      </c>
      <c r="E27" s="23">
        <v>274</v>
      </c>
      <c r="F27" s="24">
        <v>266.51308</v>
      </c>
      <c r="G27" s="10">
        <v>115</v>
      </c>
      <c r="H27" s="10">
        <v>112.48284</v>
      </c>
      <c r="I27" s="54">
        <v>112.5</v>
      </c>
      <c r="J27" s="55">
        <v>112.48284</v>
      </c>
      <c r="K27" s="24">
        <v>118.9</v>
      </c>
      <c r="L27" s="6">
        <v>0</v>
      </c>
      <c r="M27" s="50"/>
    </row>
    <row r="28" spans="1:13">
      <c r="A28" s="99"/>
      <c r="B28" s="99"/>
      <c r="C28" s="99"/>
      <c r="D28" s="50" t="s">
        <v>36</v>
      </c>
      <c r="E28" s="23"/>
      <c r="F28" s="24"/>
      <c r="G28" s="6"/>
      <c r="H28" s="6"/>
      <c r="I28" s="54"/>
      <c r="J28" s="53"/>
      <c r="K28" s="6"/>
      <c r="L28" s="6"/>
      <c r="M28" s="50"/>
    </row>
    <row r="29" spans="1:13">
      <c r="A29" s="99"/>
      <c r="B29" s="99"/>
      <c r="C29" s="99"/>
      <c r="D29" s="50" t="s">
        <v>37</v>
      </c>
      <c r="E29" s="23"/>
      <c r="F29" s="24"/>
      <c r="G29" s="6"/>
      <c r="H29" s="6"/>
      <c r="I29" s="54"/>
      <c r="J29" s="53"/>
      <c r="K29" s="6"/>
      <c r="L29" s="6"/>
      <c r="M29" s="50"/>
    </row>
    <row r="30" spans="1:13">
      <c r="A30" s="99"/>
      <c r="B30" s="99"/>
      <c r="C30" s="99"/>
      <c r="D30" s="50" t="s">
        <v>38</v>
      </c>
      <c r="E30" s="23"/>
      <c r="F30" s="24"/>
      <c r="G30" s="6"/>
      <c r="H30" s="6"/>
      <c r="I30" s="54"/>
      <c r="J30" s="53"/>
      <c r="K30" s="6"/>
      <c r="L30" s="6"/>
      <c r="M30" s="50"/>
    </row>
    <row r="31" spans="1:13">
      <c r="A31" s="99">
        <v>4</v>
      </c>
      <c r="B31" s="99" t="s">
        <v>84</v>
      </c>
      <c r="C31" s="99" t="s">
        <v>81</v>
      </c>
      <c r="D31" s="50" t="s">
        <v>31</v>
      </c>
      <c r="E31" s="10">
        <f>E33+E34+E35+E36+E37+E38</f>
        <v>30977.325999999997</v>
      </c>
      <c r="F31" s="10">
        <f>F33+F34+F35+F36+F37+F38</f>
        <v>30463.161319999999</v>
      </c>
      <c r="G31" s="10">
        <f>G33+G34+G35+G36+G37+G38</f>
        <v>17910.059569999994</v>
      </c>
      <c r="H31" s="10">
        <f t="shared" ref="H31:L31" si="12">H33+H34+H35+H36+H37+H38</f>
        <v>15065.68665</v>
      </c>
      <c r="I31" s="51">
        <f t="shared" si="12"/>
        <v>33901.380300000004</v>
      </c>
      <c r="J31" s="51">
        <f t="shared" si="12"/>
        <v>33784.379480000003</v>
      </c>
      <c r="K31" s="10">
        <f t="shared" si="12"/>
        <v>31225</v>
      </c>
      <c r="L31" s="10">
        <f t="shared" si="12"/>
        <v>31778</v>
      </c>
      <c r="M31" s="50"/>
    </row>
    <row r="32" spans="1:13">
      <c r="A32" s="99"/>
      <c r="B32" s="99"/>
      <c r="C32" s="99"/>
      <c r="D32" s="50" t="s">
        <v>32</v>
      </c>
      <c r="E32" s="10"/>
      <c r="F32" s="10"/>
      <c r="G32" s="6"/>
      <c r="H32" s="10"/>
      <c r="I32" s="51"/>
      <c r="J32" s="51"/>
      <c r="K32" s="10"/>
      <c r="L32" s="10"/>
      <c r="M32" s="50"/>
    </row>
    <row r="33" spans="1:14">
      <c r="A33" s="99"/>
      <c r="B33" s="99"/>
      <c r="C33" s="99"/>
      <c r="D33" s="50" t="s">
        <v>33</v>
      </c>
      <c r="E33" s="10"/>
      <c r="F33" s="10"/>
      <c r="G33" s="6"/>
      <c r="H33" s="10"/>
      <c r="I33" s="51"/>
      <c r="J33" s="51"/>
      <c r="K33" s="10"/>
      <c r="L33" s="10"/>
      <c r="M33" s="50"/>
    </row>
    <row r="34" spans="1:14">
      <c r="A34" s="99"/>
      <c r="B34" s="99"/>
      <c r="C34" s="99"/>
      <c r="D34" s="50" t="s">
        <v>34</v>
      </c>
      <c r="E34" s="10">
        <v>2641.58</v>
      </c>
      <c r="F34" s="10">
        <v>2641.36679</v>
      </c>
      <c r="G34" s="29">
        <v>45.701800000000006</v>
      </c>
      <c r="H34" s="29">
        <v>34.503</v>
      </c>
      <c r="I34" s="52">
        <v>82.807000000000002</v>
      </c>
      <c r="J34" s="53">
        <v>82.807000000000002</v>
      </c>
      <c r="K34" s="29">
        <v>0</v>
      </c>
      <c r="L34" s="29">
        <v>0</v>
      </c>
      <c r="M34" s="50"/>
      <c r="N34" s="28"/>
    </row>
    <row r="35" spans="1:14">
      <c r="A35" s="99"/>
      <c r="B35" s="99"/>
      <c r="C35" s="99"/>
      <c r="D35" s="50" t="s">
        <v>35</v>
      </c>
      <c r="E35" s="10">
        <v>27161.3</v>
      </c>
      <c r="F35" s="10">
        <v>26647.36738</v>
      </c>
      <c r="G35" s="29">
        <v>17850.357769999995</v>
      </c>
      <c r="H35" s="29">
        <v>15019.907249999998</v>
      </c>
      <c r="I35" s="52">
        <v>32163.486000000001</v>
      </c>
      <c r="J35" s="53">
        <v>32046.79161</v>
      </c>
      <c r="K35" s="29">
        <v>31225</v>
      </c>
      <c r="L35" s="29">
        <v>31778</v>
      </c>
      <c r="M35" s="50"/>
    </row>
    <row r="36" spans="1:14">
      <c r="A36" s="99"/>
      <c r="B36" s="99"/>
      <c r="C36" s="99"/>
      <c r="D36" s="50" t="s">
        <v>36</v>
      </c>
      <c r="E36" s="10"/>
      <c r="F36" s="10"/>
      <c r="G36" s="30"/>
      <c r="H36" s="30"/>
      <c r="I36" s="54"/>
      <c r="J36" s="53"/>
      <c r="K36" s="30"/>
      <c r="L36" s="30"/>
      <c r="M36" s="50"/>
    </row>
    <row r="37" spans="1:14">
      <c r="A37" s="99"/>
      <c r="B37" s="99"/>
      <c r="C37" s="99"/>
      <c r="D37" s="50" t="s">
        <v>37</v>
      </c>
      <c r="E37" s="10">
        <v>1174.4459999999999</v>
      </c>
      <c r="F37" s="10">
        <v>1174.42715</v>
      </c>
      <c r="G37" s="29">
        <v>14</v>
      </c>
      <c r="H37" s="29">
        <v>11.276399999999999</v>
      </c>
      <c r="I37" s="52">
        <v>1655.0872999999999</v>
      </c>
      <c r="J37" s="53">
        <v>1654.78087</v>
      </c>
      <c r="K37" s="29">
        <v>0</v>
      </c>
      <c r="L37" s="29">
        <v>0</v>
      </c>
      <c r="M37" s="50"/>
    </row>
    <row r="38" spans="1:14">
      <c r="A38" s="99"/>
      <c r="B38" s="99"/>
      <c r="C38" s="99"/>
      <c r="D38" s="50" t="s">
        <v>38</v>
      </c>
      <c r="E38" s="10"/>
      <c r="F38" s="10"/>
      <c r="G38" s="6"/>
      <c r="H38" s="6"/>
      <c r="I38" s="51"/>
      <c r="J38" s="51"/>
      <c r="K38" s="6"/>
      <c r="L38" s="6"/>
      <c r="M38" s="50"/>
    </row>
  </sheetData>
  <mergeCells count="23">
    <mergeCell ref="A23:A30"/>
    <mergeCell ref="B23:B30"/>
    <mergeCell ref="C23:C30"/>
    <mergeCell ref="A31:A38"/>
    <mergeCell ref="B31:B38"/>
    <mergeCell ref="C31:C38"/>
    <mergeCell ref="A7:A14"/>
    <mergeCell ref="B7:B14"/>
    <mergeCell ref="C7:C14"/>
    <mergeCell ref="A15:A22"/>
    <mergeCell ref="B15:B22"/>
    <mergeCell ref="C15:C22"/>
    <mergeCell ref="A1:M1"/>
    <mergeCell ref="A3:A5"/>
    <mergeCell ref="B3:B5"/>
    <mergeCell ref="C3:C5"/>
    <mergeCell ref="D3:D5"/>
    <mergeCell ref="E3:F4"/>
    <mergeCell ref="G3:J3"/>
    <mergeCell ref="K3:L4"/>
    <mergeCell ref="M3:M5"/>
    <mergeCell ref="G4:H4"/>
    <mergeCell ref="I4:J4"/>
  </mergeCells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Целевые год</vt:lpstr>
      <vt:lpstr>ГРБС год</vt:lpstr>
      <vt:lpstr>УБ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2022-04-27T13:46:25Z</dcterms:modified>
</cp:coreProperties>
</file>