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10" yWindow="780" windowWidth="25440" windowHeight="14880"/>
  </bookViews>
  <sheets>
    <sheet name="целевые показатели" sheetId="4" r:id="rId1"/>
    <sheet name="ГРБС" sheetId="5" r:id="rId2"/>
    <sheet name="Уровни" sheetId="6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5" i="6"/>
  <c r="K65"/>
  <c r="J65"/>
  <c r="I65"/>
  <c r="H65"/>
  <c r="G65"/>
  <c r="F65"/>
  <c r="E65"/>
  <c r="L55"/>
  <c r="K55"/>
  <c r="J55"/>
  <c r="I55"/>
  <c r="H55"/>
  <c r="G55"/>
  <c r="F55"/>
  <c r="E55"/>
  <c r="L47"/>
  <c r="K47"/>
  <c r="J47"/>
  <c r="I47"/>
  <c r="H47"/>
  <c r="G47"/>
  <c r="F47"/>
  <c r="E47"/>
  <c r="L39"/>
  <c r="K39"/>
  <c r="J39"/>
  <c r="I39"/>
  <c r="H39"/>
  <c r="G39"/>
  <c r="F39"/>
  <c r="E39"/>
  <c r="L31"/>
  <c r="K31"/>
  <c r="J31"/>
  <c r="I31"/>
  <c r="H31"/>
  <c r="G31"/>
  <c r="F31"/>
  <c r="E31"/>
  <c r="L23"/>
  <c r="K23"/>
  <c r="J23"/>
  <c r="I23"/>
  <c r="H23"/>
  <c r="G23"/>
  <c r="F23"/>
  <c r="E23"/>
  <c r="L15"/>
  <c r="K15"/>
  <c r="J15"/>
  <c r="I15"/>
  <c r="H15"/>
  <c r="G15"/>
  <c r="F15"/>
  <c r="E15"/>
  <c r="L14"/>
  <c r="K14"/>
  <c r="J14"/>
  <c r="I14"/>
  <c r="H14"/>
  <c r="G14"/>
  <c r="F14"/>
  <c r="E14"/>
  <c r="L13"/>
  <c r="K13"/>
  <c r="J13"/>
  <c r="I13"/>
  <c r="H13"/>
  <c r="G13"/>
  <c r="F13"/>
  <c r="E13"/>
  <c r="L12"/>
  <c r="K12"/>
  <c r="J12"/>
  <c r="I12"/>
  <c r="H12"/>
  <c r="G12"/>
  <c r="F12"/>
  <c r="E12"/>
  <c r="L11"/>
  <c r="L7" s="1"/>
  <c r="K11"/>
  <c r="K7" s="1"/>
  <c r="J11"/>
  <c r="I11"/>
  <c r="H11"/>
  <c r="G11"/>
  <c r="F11"/>
  <c r="E11"/>
  <c r="L10"/>
  <c r="K10"/>
  <c r="J10"/>
  <c r="I10"/>
  <c r="H10"/>
  <c r="H7" s="1"/>
  <c r="G10"/>
  <c r="G7" s="1"/>
  <c r="F10"/>
  <c r="E10"/>
  <c r="L9"/>
  <c r="K9"/>
  <c r="J9"/>
  <c r="J7" s="1"/>
  <c r="I9"/>
  <c r="I7" s="1"/>
  <c r="H9"/>
  <c r="G9"/>
  <c r="F9"/>
  <c r="E9"/>
  <c r="F7"/>
  <c r="E7"/>
  <c r="P36" i="5" l="1"/>
  <c r="O36"/>
  <c r="N36"/>
  <c r="M36"/>
  <c r="L36"/>
  <c r="K36"/>
  <c r="J36"/>
  <c r="I36"/>
  <c r="P33"/>
  <c r="O33"/>
  <c r="N33"/>
  <c r="M33"/>
  <c r="L33"/>
  <c r="K33"/>
  <c r="J33"/>
  <c r="I33"/>
  <c r="N29"/>
  <c r="M29"/>
  <c r="J29"/>
  <c r="I29"/>
  <c r="P26"/>
  <c r="O26"/>
  <c r="N26"/>
  <c r="M26"/>
  <c r="L26"/>
  <c r="K26"/>
  <c r="J26"/>
  <c r="I26"/>
  <c r="N22"/>
  <c r="M22"/>
  <c r="L22"/>
  <c r="K22"/>
  <c r="J22"/>
  <c r="I22"/>
  <c r="P18"/>
  <c r="O18"/>
  <c r="N18"/>
  <c r="M18"/>
  <c r="L18"/>
  <c r="K18"/>
  <c r="J18"/>
  <c r="I18"/>
  <c r="P15"/>
  <c r="O15"/>
  <c r="N15"/>
  <c r="M15"/>
  <c r="L15"/>
  <c r="K15"/>
  <c r="J15"/>
  <c r="I15"/>
  <c r="P14"/>
  <c r="O14"/>
  <c r="O11" s="1"/>
  <c r="N14"/>
  <c r="N11" s="1"/>
  <c r="M14"/>
  <c r="L14"/>
  <c r="K14"/>
  <c r="J14"/>
  <c r="I14"/>
  <c r="P13"/>
  <c r="P11" s="1"/>
  <c r="O13"/>
  <c r="N13"/>
  <c r="M13"/>
  <c r="L13"/>
  <c r="K13"/>
  <c r="K11" s="1"/>
  <c r="J13"/>
  <c r="J11" s="1"/>
  <c r="I13"/>
  <c r="I11" s="1"/>
  <c r="M11"/>
  <c r="L11"/>
</calcChain>
</file>

<file path=xl/comments1.xml><?xml version="1.0" encoding="utf-8"?>
<comments xmlns="http://schemas.openxmlformats.org/spreadsheetml/2006/main">
  <authors>
    <author>Автор</author>
  </authors>
  <commentList>
    <comment ref="B6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<sst xmlns="http://schemas.openxmlformats.org/spreadsheetml/2006/main" count="407" uniqueCount="161">
  <si>
    <t>№ п/п</t>
  </si>
  <si>
    <t>Плановый период</t>
  </si>
  <si>
    <t>январь - июнь</t>
  </si>
  <si>
    <t>значение на конец года</t>
  </si>
  <si>
    <t>план</t>
  </si>
  <si>
    <t>факт</t>
  </si>
  <si>
    <t>в том числе:</t>
  </si>
  <si>
    <t>х</t>
  </si>
  <si>
    <t xml:space="preserve">Информация о целевых показателях и показателях результативности муниципальной программы Емельяновского района "Реформирование и модернизация жилищно-коммунальной инфраструктуры и повышение энергетической эффективности, охрана окружающей среды и экологическая безопасность" </t>
  </si>
  <si>
    <t>Цель, задачи, показатели результативности</t>
  </si>
  <si>
    <t>Ед. измере-ния</t>
  </si>
  <si>
    <t>Весовой критерий</t>
  </si>
  <si>
    <t>Отчетный период (два предшествующих года)</t>
  </si>
  <si>
    <t>Примечание (оценка рисков невыполнения показателей по программе, причины                       невыполнения, выбор действий по преодолению)</t>
  </si>
  <si>
    <t>январь - декабрь</t>
  </si>
  <si>
    <t>январь - сентябрь</t>
  </si>
  <si>
    <t>1-ый год</t>
  </si>
  <si>
    <t>2-ой год</t>
  </si>
  <si>
    <t xml:space="preserve">Цель: 1. Обеспечение населения района качественными жилищно-коммунальными услугами в условиях развития рыночных отношений в отрасли и ограниченного роста оплаты жилищно-коммунальных услуг населением  </t>
  </si>
  <si>
    <t>Доля убыточных организаций жилищно-коммунального хозяйства</t>
  </si>
  <si>
    <t>%</t>
  </si>
  <si>
    <t>Снижение уровня износа коммунальной инфраструктуры</t>
  </si>
  <si>
    <t>1.1</t>
  </si>
  <si>
    <t>1.1.1</t>
  </si>
  <si>
    <r>
      <t>Отдельное мероприятие  программы 1:</t>
    </r>
    <r>
      <rPr>
        <sz val="11"/>
        <rFont val="Times New Roman"/>
        <family val="1"/>
        <charset val="204"/>
      </rPr>
      <t xml:space="preserve"> Осуществление государственных полномочий по реализации отдельных мер по обеспечению ограничения платы граждан за коммунальные услуги</t>
    </r>
  </si>
  <si>
    <t>Уровень возмещения населением затрат на предоставление жилищно-коммунальных услуг по установленным для населения тарифам</t>
  </si>
  <si>
    <t>Уровень фактической оплаты населением за жилищно-коммунальные услуги от начисленных платежей</t>
  </si>
  <si>
    <t xml:space="preserve">рост увеличения задолженности населения по оплате за коммунальные услуги, ведется претензионная работы с населением по  взысканию задолженности за коммунальные услуги, </t>
  </si>
  <si>
    <t>1.2</t>
  </si>
  <si>
    <t>Задача 1: 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</t>
  </si>
  <si>
    <t>1.2.1</t>
  </si>
  <si>
    <t>Подпрограмма 1 "Обеспечение  реализации муниципальной программы"</t>
  </si>
  <si>
    <t>Доля исполненных бюджетных ассигнований, предусмотренных в муниципальной программе</t>
  </si>
  <si>
    <t>Количество проведенных контрольных и проверочных мероприятий по отношению к запланированным проверкам организаций, которые управляют многоквартирными домами на период проведения проверки</t>
  </si>
  <si>
    <t>Доля устраненных недостатков от общего числа выявленных при обследовании жилищного фонда</t>
  </si>
  <si>
    <t>1.3</t>
  </si>
  <si>
    <t xml:space="preserve">Задача 3: Развитие, модернизация и капитальный ремонт объектов коммунальной инфраструктуры </t>
  </si>
  <si>
    <t>1.3.1</t>
  </si>
  <si>
    <t>Подпрограмма 3 "Модернизация, реконструкция и капитальный ремонт объектов коммунальной инфраструктуры муниципальных образований Емельяновского района"</t>
  </si>
  <si>
    <t>Снижение показателя аварийности инженерных сетей:</t>
  </si>
  <si>
    <t>Теплоснабжение</t>
  </si>
  <si>
    <t>ед. на 100 км сетей</t>
  </si>
  <si>
    <t>Водоснабжение</t>
  </si>
  <si>
    <t>2</t>
  </si>
  <si>
    <t>Цель 2: Обеспечение охраны окружающей среды и  экологической безопасности населения Емельяновского района</t>
  </si>
  <si>
    <t>Количество  несанкционированных свалок вне границ населенных пунктов на землях с  неразграниченной собственностью</t>
  </si>
  <si>
    <t>ед.</t>
  </si>
  <si>
    <t>Доля количества ликвидированных мест несанкционированного размещения твердых коммунальных отходов к общему количеству мест несанкционированного размещения твердых коммунальных отходов</t>
  </si>
  <si>
    <t>2.1</t>
  </si>
  <si>
    <t>Задача 2. Снижение негативного воздействия отходов на окружающую среду и здоровье населения</t>
  </si>
  <si>
    <t>2.1.1</t>
  </si>
  <si>
    <t xml:space="preserve">Подпрограмма 2. "Охрана окружающей среды и экологическая безопасность" </t>
  </si>
  <si>
    <t>Количество ликвидированных мест несанкционированного размещения твердых коммунальных отходов</t>
  </si>
  <si>
    <t>3</t>
  </si>
  <si>
    <t>Цель 3: Содействие повышению комфортности жизнедеятельности в поселениях района и эффективной реализации органами местного самоуправления полномочий, закрепленных за муниципальным образованием</t>
  </si>
  <si>
    <t>Х</t>
  </si>
  <si>
    <t>3.1</t>
  </si>
  <si>
    <t>Задача 5: Улучшение внешнего облика гостевой трассы расположенной на территории Емельяновского района</t>
  </si>
  <si>
    <t>3.1.1</t>
  </si>
  <si>
    <t>Отдельное мероприятие  программы 2: Проведение мероприятий по благоустройству "гостевой" трассы</t>
  </si>
  <si>
    <t>Доля стоимости выполненных работ от общей стоимости работ, предусмотренных муниципальной программой по реализации мероприятий по благоустройству "Гостевой" трассы расположенной на территории Емельяновского района</t>
  </si>
  <si>
    <t>3.2</t>
  </si>
  <si>
    <t>Задача 6: Повышение привлекательности населенных пунктов района для проживания за счет роста активности участия граждан в решении вопросов местного значения</t>
  </si>
  <si>
    <t>3.2.1</t>
  </si>
  <si>
    <t>Отдельное мероприятие  программы 3: Осуществление полномочий по благоустройству сквера со спортивной и детской площадками в д.Минино, переданных из бюджета Элитовского сельсовета</t>
  </si>
  <si>
    <t>Доля софинансирования проекта, направленного на поддержку местных инициатив, за счет средств граждан</t>
  </si>
  <si>
    <t>доля граждан, участвующих в реализации проекта, направленного на поддержку местных инициатив, от общего числа граждан, достигших 18 лет, проживающих в населенном пункте</t>
  </si>
  <si>
    <t>3.2.2</t>
  </si>
  <si>
    <t>Отдельное мероприятие  программы 4: Осуществление полномочий Мининского сельсовета по реализации проектов по благоустройству территории поселений с численностью не более 10 000 человек, инициированных гражданами соответствующих поселений</t>
  </si>
  <si>
    <t>доля граждан, привлеченных к работам по благоустройству, от общего числа граждан, проживающих в сельском совете</t>
  </si>
  <si>
    <t>Задача 4. Обеспечение выполнения мероприятий по благоустройству дворовых территорий и благоустройству общественных территорий городских и сельских поселений Емельяновского района</t>
  </si>
  <si>
    <t>3.1.1.</t>
  </si>
  <si>
    <t xml:space="preserve">Подпрограмма 4. "Благоустройство дворовых и общественных территорий муниципальных образований Емельяновского района" </t>
  </si>
  <si>
    <t>доля исполненных бюджетных ассигнований, предусмотренных в подпрограмме</t>
  </si>
  <si>
    <t>Задача 5. Повышение привлекательности населенных пунктов района дляпроживания за счет роста активности участия граждан в решении вопросов местного значения</t>
  </si>
  <si>
    <t>Подпрограмма 5. "Поддержка муниципальных проектов по благоустройству территорий муниципальных образований Емельяновского района"</t>
  </si>
  <si>
    <t>доля территорий общегопользования городского или сельского населенного пункта, комплексно благоустроенная в рамках Проекта, от общей протяженности территории общего пользования городского или сельского населенного пункта</t>
  </si>
  <si>
    <r>
      <t>Отдельное мероприятие  программы 2:</t>
    </r>
    <r>
      <rPr>
        <sz val="11"/>
        <rFont val="Times New Roman"/>
        <family val="1"/>
        <charset val="204"/>
      </rPr>
      <t xml:space="preserve"> Обустройство и восстановление воинских захоронений</t>
    </r>
  </si>
  <si>
    <t>Количество восстановленных воинских захоронений</t>
  </si>
  <si>
    <t>4</t>
  </si>
  <si>
    <t>Цель 3: Повышение комфортности условий жизнедеятельности в муниципальных образованиях района</t>
  </si>
  <si>
    <t>Доля исполненных бюджетных ассигнований предусмотренных в муниципальной программе</t>
  </si>
  <si>
    <t>4.1.</t>
  </si>
  <si>
    <t>4.1.1.</t>
  </si>
  <si>
    <t>4.2.</t>
  </si>
  <si>
    <t>4.2.1.</t>
  </si>
  <si>
    <t>4.2.2.</t>
  </si>
  <si>
    <t xml:space="preserve">Исполнитель </t>
  </si>
  <si>
    <t>Куц Ю.И. ____________________</t>
  </si>
  <si>
    <t>И.о. руководителя МКУ "Управдение строительства администрации Емеляновского района"  ________________________Кольман В.И.</t>
  </si>
  <si>
    <t>Полномочия в 2021 на осуществление муниципального жилищного контроля органами местного самоуправления городских и сельских поселений органу муниципального образования Емельяновский района не передавались</t>
  </si>
  <si>
    <t>Задача 5: Внедрение рыночных механизмов жилищно-коммунального хозяйства и обеспечение доступности предоставляемых коммунальных услуг</t>
  </si>
  <si>
    <t>Задача 6. Увековечивание памяти погибших при защите Отечества</t>
  </si>
  <si>
    <t>в 2021 г. рост дебиторской задолженности, рост стоимости энергоресурсов, повлекло снижению доходов ОКК и увеличению кредиторской задолженности.</t>
  </si>
  <si>
    <t>захоронения, которые планировались благоустройству, не отвечают критериям для получения данной субсидии, военнослужащие погибли при исполнении обязанностей в мирное время</t>
  </si>
  <si>
    <t xml:space="preserve">В связи с высоким ростом тарифов на услуги ЖКХ, установленным предельным индексом изменения размера платы населения за ЖКУ, уровень возмещения населением затрат на предоставление жилищно-коммунальных услуг по установленным тарифам, ниже планового значения, </t>
  </si>
  <si>
    <t>В связи с проводимыми ремонтными мероприятиями на сетях теплоснабжения, снижен показатель аварийности инженерных сетей на 100 км.</t>
  </si>
  <si>
    <t>Мероприятие по ликвидации свалки не осуществлено в связи с поздним сроком доведения финансовых средств и невозможностью проведения мероприятия по погодным условиям.</t>
  </si>
  <si>
    <t>Количество разработанных проектов рекультивации земельного участка</t>
  </si>
  <si>
    <t>Приобретение контейнерного оборудования для населенных пунктов</t>
  </si>
  <si>
    <r>
      <t xml:space="preserve">Информация об использовании бюджетных ассигнований районного бюджета и иных средств на реализацию отдельных мероприятий муниципальной программы Емельяновского района  и подпрограмм с указанием плановых и фактических значений (с расшифровкой по главным распорядителям средств районного бюджета, подпрограммам, отдельным мероприятиям муниципальной программы Емельяновского района, а также по годам реализации муниципальной программы Емельяновского района) </t>
    </r>
    <r>
      <rPr>
        <b/>
        <sz val="9"/>
        <color theme="1"/>
        <rFont val="Times New Roman"/>
        <family val="1"/>
        <charset val="204"/>
      </rPr>
      <t>муниципальной  программы Емельяновского района "Реформирование и модернизация жилищно-коммунальной инфраструктуры и повышение энергетической эффективности, охрана окружающей среды и экологическая безопасность" за II полугодие  2021 год</t>
    </r>
  </si>
  <si>
    <t>Статус (муниципальная программа Емельяновского района, подпрограмма, отдельное мероприятие  муниципальной программы Емельяновского района)</t>
  </si>
  <si>
    <t>Наименование муниципальной программы Емельяновского района, подпрограммы, отдельного мероприятия  муниципальной программы Емельяновского района</t>
  </si>
  <si>
    <t>ГРБС</t>
  </si>
  <si>
    <t>Код бюджетной классификации</t>
  </si>
  <si>
    <t>Расходы по годам, тыс.рублей</t>
  </si>
  <si>
    <t>Примечание</t>
  </si>
  <si>
    <t>Рз Пр</t>
  </si>
  <si>
    <t>ЦСР</t>
  </si>
  <si>
    <t>ВР</t>
  </si>
  <si>
    <t>Год, предшествующий отчетному году реализации программы 2020 год</t>
  </si>
  <si>
    <t>январь-июнь 2021 года</t>
  </si>
  <si>
    <t>значение на конец года 2021</t>
  </si>
  <si>
    <t xml:space="preserve">плановый период </t>
  </si>
  <si>
    <t>2022 год</t>
  </si>
  <si>
    <t>2023 год</t>
  </si>
  <si>
    <t xml:space="preserve">план </t>
  </si>
  <si>
    <t>Муниципальная программа Емельяновсого района</t>
  </si>
  <si>
    <t>Реформирование и модернизация жилищно-коммунальной инфраструктуры и повышение энергетической эффективности, охрана окружающей среды и экологическая безопасность</t>
  </si>
  <si>
    <t>Всего</t>
  </si>
  <si>
    <t>Муниципальное казенное учреждение "Финансовое управление администрации Емельяновского района Красноярского края"</t>
  </si>
  <si>
    <t>090</t>
  </si>
  <si>
    <t>муниципальное казенное учреждение "Управление строительства, жилищно-коммунального хозяйства и экологии администрации Емельяновского района Красноярского края"</t>
  </si>
  <si>
    <t>132</t>
  </si>
  <si>
    <t>Подпрограмма 1</t>
  </si>
  <si>
    <t>Обеспечение реализации муниципальной программы</t>
  </si>
  <si>
    <t>Подпрограмма 2</t>
  </si>
  <si>
    <t>Охрана окружающей среды и экологическая безопасность</t>
  </si>
  <si>
    <t>Подпрограмма 3</t>
  </si>
  <si>
    <t>Модернизация, реконструкция и капитальный ремонт объектов коммунальной инфраструктуры муниципальных образований Емельяновского района</t>
  </si>
  <si>
    <t>Подпрограмма 4</t>
  </si>
  <si>
    <t>Благоустройство дворовых и общественных территорий муниципальных образований Емельяновского района</t>
  </si>
  <si>
    <t>Подпрограмма 5</t>
  </si>
  <si>
    <t>Поддержка муниципальных проектов по благоустройству территорий муниципальных образований Емельяновского района</t>
  </si>
  <si>
    <t>Отдельное мероприятие муниципальной программы  Емельяновского района 1</t>
  </si>
  <si>
    <t>Осуществление государственных полномочий по реализации отдельных мер по обеспечению ограничения платы граждан за коммунальные услуги</t>
  </si>
  <si>
    <t>0502</t>
  </si>
  <si>
    <t>Отдельное мероприятие муниципальной программы  Емельяновского района 3</t>
  </si>
  <si>
    <t>Обустройство и востановление воинских захоронений</t>
  </si>
  <si>
    <t>0503</t>
  </si>
  <si>
    <t>10900L2990</t>
  </si>
  <si>
    <t>и.о.руководителя МКУ "Управление строительства администрации Емельяновского района"</t>
  </si>
  <si>
    <t>В.И. Кольман</t>
  </si>
  <si>
    <r>
      <t xml:space="preserve">Информация
об использовании бюджетных ассигнований районного бюджета
и иных средств на реализацию программы с указанием плановых
и фактических значений </t>
    </r>
    <r>
      <rPr>
        <b/>
        <sz val="11"/>
        <color theme="1"/>
        <rFont val="Times New Roman"/>
        <family val="1"/>
        <charset val="204"/>
      </rPr>
      <t>муниципальной  программы Емельяновского района "Реформирование и модернизация жилищно-коммунальной инфраструктуры и повышение энергетической эффективности, охрана окружающей среды и экологическая безопасность" за II полугодие 2021 год</t>
    </r>
    <r>
      <rPr>
        <sz val="11"/>
        <color theme="1"/>
        <rFont val="Times New Roman"/>
        <family val="1"/>
        <charset val="204"/>
      </rPr>
      <t xml:space="preserve">
</t>
    </r>
  </si>
  <si>
    <t>тыс.рублей</t>
  </si>
  <si>
    <t>N п/п</t>
  </si>
  <si>
    <t>Статус</t>
  </si>
  <si>
    <t>Наименование муниципальной программы Емельяновского района, подпрограммы, отдельного мероприятия муниципальной программы Емельяновского района</t>
  </si>
  <si>
    <t>Источники финансирования</t>
  </si>
  <si>
    <t>Год предшествующий отчетному году 2020 год</t>
  </si>
  <si>
    <t>Отчетный год реализации муниципальной  программы Емельяновского района 2021 год</t>
  </si>
  <si>
    <t>федеральный бюджет</t>
  </si>
  <si>
    <t>краевой бюджет</t>
  </si>
  <si>
    <t>районный бюджет</t>
  </si>
  <si>
    <t>внебюджетные источники</t>
  </si>
  <si>
    <t>бюджеты поселений</t>
  </si>
  <si>
    <t>юридические лица</t>
  </si>
  <si>
    <t>Модернизация, реконструкция и капитальный ремонт объектов коммунальной инфраструктуры муниципальных образований Емельяновского района"</t>
  </si>
  <si>
    <t>Программа 4</t>
  </si>
  <si>
    <t>Программа 5</t>
  </si>
  <si>
    <t>Отдельное мероприятие муниципальной программы  Емельяновского района 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</si>
</sst>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"/>
  </numFmts>
  <fonts count="22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16" fontId="2" fillId="0" borderId="1" xfId="0" applyNumberFormat="1" applyFont="1" applyBorder="1" applyAlignment="1">
      <alignment wrapText="1"/>
    </xf>
    <xf numFmtId="1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49" fontId="7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49" fontId="2" fillId="0" borderId="0" xfId="0" applyNumberFormat="1" applyFont="1" applyFill="1" applyAlignment="1">
      <alignment wrapText="1"/>
    </xf>
    <xf numFmtId="0" fontId="2" fillId="0" borderId="0" xfId="0" applyFont="1" applyAlignment="1">
      <alignment horizontal="left" vertical="top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49" fontId="2" fillId="0" borderId="1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0" fillId="2" borderId="0" xfId="0" applyFont="1" applyFill="1" applyAlignment="1">
      <alignment horizontal="justify"/>
    </xf>
    <xf numFmtId="0" fontId="12" fillId="0" borderId="0" xfId="0" applyFont="1"/>
    <xf numFmtId="0" fontId="10" fillId="2" borderId="0" xfId="0" applyFont="1" applyFill="1"/>
    <xf numFmtId="164" fontId="2" fillId="2" borderId="0" xfId="0" applyNumberFormat="1" applyFont="1" applyFill="1"/>
    <xf numFmtId="164" fontId="10" fillId="2" borderId="0" xfId="0" applyNumberFormat="1" applyFont="1" applyFill="1"/>
    <xf numFmtId="0" fontId="2" fillId="2" borderId="0" xfId="0" applyFont="1" applyFill="1"/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justify" vertical="center" wrapText="1"/>
    </xf>
    <xf numFmtId="164" fontId="2" fillId="2" borderId="7" xfId="0" applyNumberFormat="1" applyFont="1" applyFill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164" fontId="10" fillId="2" borderId="1" xfId="0" applyNumberFormat="1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justify" vertical="center" wrapText="1"/>
    </xf>
    <xf numFmtId="0" fontId="13" fillId="0" borderId="10" xfId="0" applyFont="1" applyBorder="1" applyAlignment="1">
      <alignment horizontal="justify" vertical="center" wrapText="1"/>
    </xf>
    <xf numFmtId="0" fontId="13" fillId="0" borderId="11" xfId="0" applyFont="1" applyBorder="1" applyAlignment="1">
      <alignment horizontal="justify" vertical="center" wrapText="1"/>
    </xf>
    <xf numFmtId="0" fontId="13" fillId="0" borderId="12" xfId="0" applyFont="1" applyBorder="1" applyAlignment="1">
      <alignment horizontal="justify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justify" vertical="center"/>
    </xf>
    <xf numFmtId="0" fontId="10" fillId="0" borderId="2" xfId="0" applyFont="1" applyBorder="1" applyAlignment="1">
      <alignment horizontal="justify" vertical="center"/>
    </xf>
    <xf numFmtId="0" fontId="10" fillId="0" borderId="1" xfId="0" applyFont="1" applyBorder="1" applyAlignment="1">
      <alignment vertical="top" wrapText="1"/>
    </xf>
    <xf numFmtId="0" fontId="12" fillId="0" borderId="1" xfId="0" applyFont="1" applyBorder="1"/>
    <xf numFmtId="165" fontId="14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/>
    <xf numFmtId="49" fontId="12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justify" vertical="center"/>
    </xf>
    <xf numFmtId="165" fontId="15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Border="1"/>
    <xf numFmtId="0" fontId="0" fillId="0" borderId="3" xfId="0" applyBorder="1" applyAlignment="1">
      <alignment horizontal="justify" vertical="center"/>
    </xf>
    <xf numFmtId="164" fontId="12" fillId="0" borderId="1" xfId="0" applyNumberFormat="1" applyFont="1" applyBorder="1"/>
    <xf numFmtId="165" fontId="15" fillId="0" borderId="1" xfId="0" applyNumberFormat="1" applyFont="1" applyBorder="1"/>
    <xf numFmtId="0" fontId="10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164" fontId="12" fillId="0" borderId="0" xfId="0" applyNumberFormat="1" applyFont="1"/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justify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/>
    </xf>
    <xf numFmtId="49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64" fontId="14" fillId="0" borderId="0" xfId="0" applyNumberFormat="1" applyFont="1" applyBorder="1" applyAlignment="1">
      <alignment horizontal="center" vertical="center"/>
    </xf>
    <xf numFmtId="2" fontId="14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14" fillId="0" borderId="0" xfId="0" applyNumberFormat="1" applyFont="1"/>
    <xf numFmtId="0" fontId="14" fillId="0" borderId="0" xfId="0" applyFont="1"/>
    <xf numFmtId="0" fontId="16" fillId="0" borderId="0" xfId="0" applyFont="1"/>
    <xf numFmtId="0" fontId="17" fillId="0" borderId="0" xfId="0" applyFont="1"/>
    <xf numFmtId="164" fontId="18" fillId="0" borderId="0" xfId="0" applyNumberFormat="1" applyFont="1"/>
    <xf numFmtId="164" fontId="17" fillId="0" borderId="0" xfId="0" applyNumberFormat="1" applyFont="1"/>
    <xf numFmtId="0" fontId="18" fillId="0" borderId="0" xfId="0" applyFont="1"/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0" xfId="0" applyFont="1"/>
    <xf numFmtId="164" fontId="19" fillId="0" borderId="0" xfId="0" applyNumberFormat="1" applyFont="1"/>
    <xf numFmtId="164" fontId="1" fillId="2" borderId="0" xfId="0" applyNumberFormat="1" applyFont="1" applyFill="1"/>
    <xf numFmtId="164" fontId="19" fillId="2" borderId="0" xfId="0" applyNumberFormat="1" applyFont="1" applyFill="1"/>
    <xf numFmtId="0" fontId="19" fillId="0" borderId="1" xfId="0" applyFont="1" applyBorder="1" applyAlignment="1">
      <alignment horizontal="center" vertical="top" wrapText="1"/>
    </xf>
    <xf numFmtId="164" fontId="19" fillId="0" borderId="1" xfId="0" applyNumberFormat="1" applyFont="1" applyBorder="1" applyAlignment="1">
      <alignment horizontal="center" vertical="top" wrapText="1"/>
    </xf>
    <xf numFmtId="164" fontId="19" fillId="2" borderId="1" xfId="0" applyNumberFormat="1" applyFont="1" applyFill="1" applyBorder="1" applyAlignment="1">
      <alignment horizontal="center" vertical="top" wrapText="1"/>
    </xf>
    <xf numFmtId="164" fontId="19" fillId="0" borderId="1" xfId="0" applyNumberFormat="1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19" fillId="2" borderId="1" xfId="0" applyNumberFormat="1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justify" vertical="top"/>
    </xf>
    <xf numFmtId="0" fontId="19" fillId="0" borderId="1" xfId="0" applyFont="1" applyBorder="1" applyAlignment="1">
      <alignment vertical="top" wrapText="1"/>
    </xf>
    <xf numFmtId="165" fontId="19" fillId="0" borderId="1" xfId="0" applyNumberFormat="1" applyFont="1" applyBorder="1"/>
    <xf numFmtId="165" fontId="1" fillId="2" borderId="1" xfId="0" applyNumberFormat="1" applyFont="1" applyFill="1" applyBorder="1"/>
    <xf numFmtId="165" fontId="19" fillId="2" borderId="1" xfId="0" applyNumberFormat="1" applyFont="1" applyFill="1" applyBorder="1"/>
    <xf numFmtId="2" fontId="19" fillId="0" borderId="0" xfId="0" applyNumberFormat="1" applyFont="1"/>
    <xf numFmtId="165" fontId="1" fillId="0" borderId="1" xfId="0" applyNumberFormat="1" applyFont="1" applyBorder="1"/>
    <xf numFmtId="0" fontId="19" fillId="0" borderId="2" xfId="0" applyFont="1" applyBorder="1" applyAlignment="1">
      <alignment horizontal="justify" vertical="top"/>
    </xf>
    <xf numFmtId="0" fontId="19" fillId="0" borderId="6" xfId="0" applyFont="1" applyBorder="1" applyAlignment="1">
      <alignment horizontal="justify" vertical="top"/>
    </xf>
    <xf numFmtId="165" fontId="21" fillId="2" borderId="1" xfId="0" applyNumberFormat="1" applyFont="1" applyFill="1" applyBorder="1"/>
    <xf numFmtId="165" fontId="1" fillId="2" borderId="13" xfId="0" applyNumberFormat="1" applyFont="1" applyFill="1" applyBorder="1" applyAlignment="1" applyProtection="1">
      <alignment horizontal="right" vertical="center" wrapText="1"/>
    </xf>
    <xf numFmtId="0" fontId="19" fillId="0" borderId="3" xfId="0" applyFont="1" applyBorder="1" applyAlignment="1">
      <alignment horizontal="justify" vertical="top"/>
    </xf>
    <xf numFmtId="0" fontId="19" fillId="0" borderId="2" xfId="0" applyFont="1" applyBorder="1" applyAlignment="1">
      <alignment horizontal="justify" vertical="center"/>
    </xf>
    <xf numFmtId="0" fontId="19" fillId="0" borderId="6" xfId="0" applyFont="1" applyBorder="1" applyAlignment="1">
      <alignment horizontal="justify" vertical="center"/>
    </xf>
    <xf numFmtId="165" fontId="0" fillId="2" borderId="0" xfId="0" applyNumberFormat="1" applyFill="1"/>
    <xf numFmtId="0" fontId="0" fillId="0" borderId="6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19" fillId="0" borderId="0" xfId="0" applyFont="1" applyBorder="1" applyAlignment="1">
      <alignment horizontal="justify" vertical="top"/>
    </xf>
    <xf numFmtId="0" fontId="19" fillId="0" borderId="0" xfId="0" applyFont="1" applyBorder="1" applyAlignment="1">
      <alignment vertical="top" wrapText="1"/>
    </xf>
    <xf numFmtId="165" fontId="19" fillId="0" borderId="0" xfId="0" applyNumberFormat="1" applyFont="1" applyBorder="1"/>
    <xf numFmtId="165" fontId="19" fillId="2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6"/>
  <sheetViews>
    <sheetView tabSelected="1" topLeftCell="A25" zoomScale="150" zoomScaleNormal="150" workbookViewId="0">
      <selection activeCell="B46" sqref="B46"/>
    </sheetView>
  </sheetViews>
  <sheetFormatPr defaultRowHeight="12"/>
  <cols>
    <col min="1" max="1" width="4.85546875" style="1" customWidth="1"/>
    <col min="2" max="2" width="30.140625" style="2" customWidth="1"/>
    <col min="3" max="3" width="5.85546875" style="2" customWidth="1"/>
    <col min="4" max="4" width="10.7109375" style="2" customWidth="1"/>
    <col min="5" max="5" width="7.5703125" style="2" hidden="1" customWidth="1"/>
    <col min="6" max="6" width="9.28515625" style="2" hidden="1" customWidth="1"/>
    <col min="7" max="7" width="11.140625" style="2" customWidth="1"/>
    <col min="8" max="8" width="8.85546875" style="2" customWidth="1"/>
    <col min="9" max="10" width="6.28515625" style="2" customWidth="1"/>
    <col min="11" max="12" width="6.28515625" style="2" hidden="1" customWidth="1"/>
    <col min="13" max="13" width="6.85546875" style="2" hidden="1" customWidth="1"/>
    <col min="14" max="14" width="6.5703125" style="2" hidden="1" customWidth="1"/>
    <col min="15" max="17" width="6.28515625" style="2" customWidth="1"/>
    <col min="18" max="18" width="6.7109375" style="2" customWidth="1"/>
    <col min="19" max="19" width="34.42578125" style="2" customWidth="1"/>
    <col min="20" max="256" width="9.140625" style="2"/>
    <col min="257" max="257" width="4" style="2" customWidth="1"/>
    <col min="258" max="258" width="30.140625" style="2" customWidth="1"/>
    <col min="259" max="259" width="5.85546875" style="2" customWidth="1"/>
    <col min="260" max="260" width="8.5703125" style="2" customWidth="1"/>
    <col min="261" max="261" width="0" style="2" hidden="1" customWidth="1"/>
    <col min="262" max="262" width="7.5703125" style="2" customWidth="1"/>
    <col min="263" max="268" width="6.28515625" style="2" customWidth="1"/>
    <col min="269" max="269" width="6.85546875" style="2" customWidth="1"/>
    <col min="270" max="270" width="6.5703125" style="2" customWidth="1"/>
    <col min="271" max="273" width="6.28515625" style="2" customWidth="1"/>
    <col min="274" max="274" width="6.7109375" style="2" customWidth="1"/>
    <col min="275" max="275" width="17.42578125" style="2" customWidth="1"/>
    <col min="276" max="512" width="9.140625" style="2"/>
    <col min="513" max="513" width="4" style="2" customWidth="1"/>
    <col min="514" max="514" width="30.140625" style="2" customWidth="1"/>
    <col min="515" max="515" width="5.85546875" style="2" customWidth="1"/>
    <col min="516" max="516" width="8.5703125" style="2" customWidth="1"/>
    <col min="517" max="517" width="0" style="2" hidden="1" customWidth="1"/>
    <col min="518" max="518" width="7.5703125" style="2" customWidth="1"/>
    <col min="519" max="524" width="6.28515625" style="2" customWidth="1"/>
    <col min="525" max="525" width="6.85546875" style="2" customWidth="1"/>
    <col min="526" max="526" width="6.5703125" style="2" customWidth="1"/>
    <col min="527" max="529" width="6.28515625" style="2" customWidth="1"/>
    <col min="530" max="530" width="6.7109375" style="2" customWidth="1"/>
    <col min="531" max="531" width="17.42578125" style="2" customWidth="1"/>
    <col min="532" max="768" width="9.140625" style="2"/>
    <col min="769" max="769" width="4" style="2" customWidth="1"/>
    <col min="770" max="770" width="30.140625" style="2" customWidth="1"/>
    <col min="771" max="771" width="5.85546875" style="2" customWidth="1"/>
    <col min="772" max="772" width="8.5703125" style="2" customWidth="1"/>
    <col min="773" max="773" width="0" style="2" hidden="1" customWidth="1"/>
    <col min="774" max="774" width="7.5703125" style="2" customWidth="1"/>
    <col min="775" max="780" width="6.28515625" style="2" customWidth="1"/>
    <col min="781" max="781" width="6.85546875" style="2" customWidth="1"/>
    <col min="782" max="782" width="6.5703125" style="2" customWidth="1"/>
    <col min="783" max="785" width="6.28515625" style="2" customWidth="1"/>
    <col min="786" max="786" width="6.7109375" style="2" customWidth="1"/>
    <col min="787" max="787" width="17.42578125" style="2" customWidth="1"/>
    <col min="788" max="1024" width="9.140625" style="2"/>
    <col min="1025" max="1025" width="4" style="2" customWidth="1"/>
    <col min="1026" max="1026" width="30.140625" style="2" customWidth="1"/>
    <col min="1027" max="1027" width="5.85546875" style="2" customWidth="1"/>
    <col min="1028" max="1028" width="8.5703125" style="2" customWidth="1"/>
    <col min="1029" max="1029" width="0" style="2" hidden="1" customWidth="1"/>
    <col min="1030" max="1030" width="7.5703125" style="2" customWidth="1"/>
    <col min="1031" max="1036" width="6.28515625" style="2" customWidth="1"/>
    <col min="1037" max="1037" width="6.85546875" style="2" customWidth="1"/>
    <col min="1038" max="1038" width="6.5703125" style="2" customWidth="1"/>
    <col min="1039" max="1041" width="6.28515625" style="2" customWidth="1"/>
    <col min="1042" max="1042" width="6.7109375" style="2" customWidth="1"/>
    <col min="1043" max="1043" width="17.42578125" style="2" customWidth="1"/>
    <col min="1044" max="1280" width="9.140625" style="2"/>
    <col min="1281" max="1281" width="4" style="2" customWidth="1"/>
    <col min="1282" max="1282" width="30.140625" style="2" customWidth="1"/>
    <col min="1283" max="1283" width="5.85546875" style="2" customWidth="1"/>
    <col min="1284" max="1284" width="8.5703125" style="2" customWidth="1"/>
    <col min="1285" max="1285" width="0" style="2" hidden="1" customWidth="1"/>
    <col min="1286" max="1286" width="7.5703125" style="2" customWidth="1"/>
    <col min="1287" max="1292" width="6.28515625" style="2" customWidth="1"/>
    <col min="1293" max="1293" width="6.85546875" style="2" customWidth="1"/>
    <col min="1294" max="1294" width="6.5703125" style="2" customWidth="1"/>
    <col min="1295" max="1297" width="6.28515625" style="2" customWidth="1"/>
    <col min="1298" max="1298" width="6.7109375" style="2" customWidth="1"/>
    <col min="1299" max="1299" width="17.42578125" style="2" customWidth="1"/>
    <col min="1300" max="1536" width="9.140625" style="2"/>
    <col min="1537" max="1537" width="4" style="2" customWidth="1"/>
    <col min="1538" max="1538" width="30.140625" style="2" customWidth="1"/>
    <col min="1539" max="1539" width="5.85546875" style="2" customWidth="1"/>
    <col min="1540" max="1540" width="8.5703125" style="2" customWidth="1"/>
    <col min="1541" max="1541" width="0" style="2" hidden="1" customWidth="1"/>
    <col min="1542" max="1542" width="7.5703125" style="2" customWidth="1"/>
    <col min="1543" max="1548" width="6.28515625" style="2" customWidth="1"/>
    <col min="1549" max="1549" width="6.85546875" style="2" customWidth="1"/>
    <col min="1550" max="1550" width="6.5703125" style="2" customWidth="1"/>
    <col min="1551" max="1553" width="6.28515625" style="2" customWidth="1"/>
    <col min="1554" max="1554" width="6.7109375" style="2" customWidth="1"/>
    <col min="1555" max="1555" width="17.42578125" style="2" customWidth="1"/>
    <col min="1556" max="1792" width="9.140625" style="2"/>
    <col min="1793" max="1793" width="4" style="2" customWidth="1"/>
    <col min="1794" max="1794" width="30.140625" style="2" customWidth="1"/>
    <col min="1795" max="1795" width="5.85546875" style="2" customWidth="1"/>
    <col min="1796" max="1796" width="8.5703125" style="2" customWidth="1"/>
    <col min="1797" max="1797" width="0" style="2" hidden="1" customWidth="1"/>
    <col min="1798" max="1798" width="7.5703125" style="2" customWidth="1"/>
    <col min="1799" max="1804" width="6.28515625" style="2" customWidth="1"/>
    <col min="1805" max="1805" width="6.85546875" style="2" customWidth="1"/>
    <col min="1806" max="1806" width="6.5703125" style="2" customWidth="1"/>
    <col min="1807" max="1809" width="6.28515625" style="2" customWidth="1"/>
    <col min="1810" max="1810" width="6.7109375" style="2" customWidth="1"/>
    <col min="1811" max="1811" width="17.42578125" style="2" customWidth="1"/>
    <col min="1812" max="2048" width="9.140625" style="2"/>
    <col min="2049" max="2049" width="4" style="2" customWidth="1"/>
    <col min="2050" max="2050" width="30.140625" style="2" customWidth="1"/>
    <col min="2051" max="2051" width="5.85546875" style="2" customWidth="1"/>
    <col min="2052" max="2052" width="8.5703125" style="2" customWidth="1"/>
    <col min="2053" max="2053" width="0" style="2" hidden="1" customWidth="1"/>
    <col min="2054" max="2054" width="7.5703125" style="2" customWidth="1"/>
    <col min="2055" max="2060" width="6.28515625" style="2" customWidth="1"/>
    <col min="2061" max="2061" width="6.85546875" style="2" customWidth="1"/>
    <col min="2062" max="2062" width="6.5703125" style="2" customWidth="1"/>
    <col min="2063" max="2065" width="6.28515625" style="2" customWidth="1"/>
    <col min="2066" max="2066" width="6.7109375" style="2" customWidth="1"/>
    <col min="2067" max="2067" width="17.42578125" style="2" customWidth="1"/>
    <col min="2068" max="2304" width="9.140625" style="2"/>
    <col min="2305" max="2305" width="4" style="2" customWidth="1"/>
    <col min="2306" max="2306" width="30.140625" style="2" customWidth="1"/>
    <col min="2307" max="2307" width="5.85546875" style="2" customWidth="1"/>
    <col min="2308" max="2308" width="8.5703125" style="2" customWidth="1"/>
    <col min="2309" max="2309" width="0" style="2" hidden="1" customWidth="1"/>
    <col min="2310" max="2310" width="7.5703125" style="2" customWidth="1"/>
    <col min="2311" max="2316" width="6.28515625" style="2" customWidth="1"/>
    <col min="2317" max="2317" width="6.85546875" style="2" customWidth="1"/>
    <col min="2318" max="2318" width="6.5703125" style="2" customWidth="1"/>
    <col min="2319" max="2321" width="6.28515625" style="2" customWidth="1"/>
    <col min="2322" max="2322" width="6.7109375" style="2" customWidth="1"/>
    <col min="2323" max="2323" width="17.42578125" style="2" customWidth="1"/>
    <col min="2324" max="2560" width="9.140625" style="2"/>
    <col min="2561" max="2561" width="4" style="2" customWidth="1"/>
    <col min="2562" max="2562" width="30.140625" style="2" customWidth="1"/>
    <col min="2563" max="2563" width="5.85546875" style="2" customWidth="1"/>
    <col min="2564" max="2564" width="8.5703125" style="2" customWidth="1"/>
    <col min="2565" max="2565" width="0" style="2" hidden="1" customWidth="1"/>
    <col min="2566" max="2566" width="7.5703125" style="2" customWidth="1"/>
    <col min="2567" max="2572" width="6.28515625" style="2" customWidth="1"/>
    <col min="2573" max="2573" width="6.85546875" style="2" customWidth="1"/>
    <col min="2574" max="2574" width="6.5703125" style="2" customWidth="1"/>
    <col min="2575" max="2577" width="6.28515625" style="2" customWidth="1"/>
    <col min="2578" max="2578" width="6.7109375" style="2" customWidth="1"/>
    <col min="2579" max="2579" width="17.42578125" style="2" customWidth="1"/>
    <col min="2580" max="2816" width="9.140625" style="2"/>
    <col min="2817" max="2817" width="4" style="2" customWidth="1"/>
    <col min="2818" max="2818" width="30.140625" style="2" customWidth="1"/>
    <col min="2819" max="2819" width="5.85546875" style="2" customWidth="1"/>
    <col min="2820" max="2820" width="8.5703125" style="2" customWidth="1"/>
    <col min="2821" max="2821" width="0" style="2" hidden="1" customWidth="1"/>
    <col min="2822" max="2822" width="7.5703125" style="2" customWidth="1"/>
    <col min="2823" max="2828" width="6.28515625" style="2" customWidth="1"/>
    <col min="2829" max="2829" width="6.85546875" style="2" customWidth="1"/>
    <col min="2830" max="2830" width="6.5703125" style="2" customWidth="1"/>
    <col min="2831" max="2833" width="6.28515625" style="2" customWidth="1"/>
    <col min="2834" max="2834" width="6.7109375" style="2" customWidth="1"/>
    <col min="2835" max="2835" width="17.42578125" style="2" customWidth="1"/>
    <col min="2836" max="3072" width="9.140625" style="2"/>
    <col min="3073" max="3073" width="4" style="2" customWidth="1"/>
    <col min="3074" max="3074" width="30.140625" style="2" customWidth="1"/>
    <col min="3075" max="3075" width="5.85546875" style="2" customWidth="1"/>
    <col min="3076" max="3076" width="8.5703125" style="2" customWidth="1"/>
    <col min="3077" max="3077" width="0" style="2" hidden="1" customWidth="1"/>
    <col min="3078" max="3078" width="7.5703125" style="2" customWidth="1"/>
    <col min="3079" max="3084" width="6.28515625" style="2" customWidth="1"/>
    <col min="3085" max="3085" width="6.85546875" style="2" customWidth="1"/>
    <col min="3086" max="3086" width="6.5703125" style="2" customWidth="1"/>
    <col min="3087" max="3089" width="6.28515625" style="2" customWidth="1"/>
    <col min="3090" max="3090" width="6.7109375" style="2" customWidth="1"/>
    <col min="3091" max="3091" width="17.42578125" style="2" customWidth="1"/>
    <col min="3092" max="3328" width="9.140625" style="2"/>
    <col min="3329" max="3329" width="4" style="2" customWidth="1"/>
    <col min="3330" max="3330" width="30.140625" style="2" customWidth="1"/>
    <col min="3331" max="3331" width="5.85546875" style="2" customWidth="1"/>
    <col min="3332" max="3332" width="8.5703125" style="2" customWidth="1"/>
    <col min="3333" max="3333" width="0" style="2" hidden="1" customWidth="1"/>
    <col min="3334" max="3334" width="7.5703125" style="2" customWidth="1"/>
    <col min="3335" max="3340" width="6.28515625" style="2" customWidth="1"/>
    <col min="3341" max="3341" width="6.85546875" style="2" customWidth="1"/>
    <col min="3342" max="3342" width="6.5703125" style="2" customWidth="1"/>
    <col min="3343" max="3345" width="6.28515625" style="2" customWidth="1"/>
    <col min="3346" max="3346" width="6.7109375" style="2" customWidth="1"/>
    <col min="3347" max="3347" width="17.42578125" style="2" customWidth="1"/>
    <col min="3348" max="3584" width="9.140625" style="2"/>
    <col min="3585" max="3585" width="4" style="2" customWidth="1"/>
    <col min="3586" max="3586" width="30.140625" style="2" customWidth="1"/>
    <col min="3587" max="3587" width="5.85546875" style="2" customWidth="1"/>
    <col min="3588" max="3588" width="8.5703125" style="2" customWidth="1"/>
    <col min="3589" max="3589" width="0" style="2" hidden="1" customWidth="1"/>
    <col min="3590" max="3590" width="7.5703125" style="2" customWidth="1"/>
    <col min="3591" max="3596" width="6.28515625" style="2" customWidth="1"/>
    <col min="3597" max="3597" width="6.85546875" style="2" customWidth="1"/>
    <col min="3598" max="3598" width="6.5703125" style="2" customWidth="1"/>
    <col min="3599" max="3601" width="6.28515625" style="2" customWidth="1"/>
    <col min="3602" max="3602" width="6.7109375" style="2" customWidth="1"/>
    <col min="3603" max="3603" width="17.42578125" style="2" customWidth="1"/>
    <col min="3604" max="3840" width="9.140625" style="2"/>
    <col min="3841" max="3841" width="4" style="2" customWidth="1"/>
    <col min="3842" max="3842" width="30.140625" style="2" customWidth="1"/>
    <col min="3843" max="3843" width="5.85546875" style="2" customWidth="1"/>
    <col min="3844" max="3844" width="8.5703125" style="2" customWidth="1"/>
    <col min="3845" max="3845" width="0" style="2" hidden="1" customWidth="1"/>
    <col min="3846" max="3846" width="7.5703125" style="2" customWidth="1"/>
    <col min="3847" max="3852" width="6.28515625" style="2" customWidth="1"/>
    <col min="3853" max="3853" width="6.85546875" style="2" customWidth="1"/>
    <col min="3854" max="3854" width="6.5703125" style="2" customWidth="1"/>
    <col min="3855" max="3857" width="6.28515625" style="2" customWidth="1"/>
    <col min="3858" max="3858" width="6.7109375" style="2" customWidth="1"/>
    <col min="3859" max="3859" width="17.42578125" style="2" customWidth="1"/>
    <col min="3860" max="4096" width="9.140625" style="2"/>
    <col min="4097" max="4097" width="4" style="2" customWidth="1"/>
    <col min="4098" max="4098" width="30.140625" style="2" customWidth="1"/>
    <col min="4099" max="4099" width="5.85546875" style="2" customWidth="1"/>
    <col min="4100" max="4100" width="8.5703125" style="2" customWidth="1"/>
    <col min="4101" max="4101" width="0" style="2" hidden="1" customWidth="1"/>
    <col min="4102" max="4102" width="7.5703125" style="2" customWidth="1"/>
    <col min="4103" max="4108" width="6.28515625" style="2" customWidth="1"/>
    <col min="4109" max="4109" width="6.85546875" style="2" customWidth="1"/>
    <col min="4110" max="4110" width="6.5703125" style="2" customWidth="1"/>
    <col min="4111" max="4113" width="6.28515625" style="2" customWidth="1"/>
    <col min="4114" max="4114" width="6.7109375" style="2" customWidth="1"/>
    <col min="4115" max="4115" width="17.42578125" style="2" customWidth="1"/>
    <col min="4116" max="4352" width="9.140625" style="2"/>
    <col min="4353" max="4353" width="4" style="2" customWidth="1"/>
    <col min="4354" max="4354" width="30.140625" style="2" customWidth="1"/>
    <col min="4355" max="4355" width="5.85546875" style="2" customWidth="1"/>
    <col min="4356" max="4356" width="8.5703125" style="2" customWidth="1"/>
    <col min="4357" max="4357" width="0" style="2" hidden="1" customWidth="1"/>
    <col min="4358" max="4358" width="7.5703125" style="2" customWidth="1"/>
    <col min="4359" max="4364" width="6.28515625" style="2" customWidth="1"/>
    <col min="4365" max="4365" width="6.85546875" style="2" customWidth="1"/>
    <col min="4366" max="4366" width="6.5703125" style="2" customWidth="1"/>
    <col min="4367" max="4369" width="6.28515625" style="2" customWidth="1"/>
    <col min="4370" max="4370" width="6.7109375" style="2" customWidth="1"/>
    <col min="4371" max="4371" width="17.42578125" style="2" customWidth="1"/>
    <col min="4372" max="4608" width="9.140625" style="2"/>
    <col min="4609" max="4609" width="4" style="2" customWidth="1"/>
    <col min="4610" max="4610" width="30.140625" style="2" customWidth="1"/>
    <col min="4611" max="4611" width="5.85546875" style="2" customWidth="1"/>
    <col min="4612" max="4612" width="8.5703125" style="2" customWidth="1"/>
    <col min="4613" max="4613" width="0" style="2" hidden="1" customWidth="1"/>
    <col min="4614" max="4614" width="7.5703125" style="2" customWidth="1"/>
    <col min="4615" max="4620" width="6.28515625" style="2" customWidth="1"/>
    <col min="4621" max="4621" width="6.85546875" style="2" customWidth="1"/>
    <col min="4622" max="4622" width="6.5703125" style="2" customWidth="1"/>
    <col min="4623" max="4625" width="6.28515625" style="2" customWidth="1"/>
    <col min="4626" max="4626" width="6.7109375" style="2" customWidth="1"/>
    <col min="4627" max="4627" width="17.42578125" style="2" customWidth="1"/>
    <col min="4628" max="4864" width="9.140625" style="2"/>
    <col min="4865" max="4865" width="4" style="2" customWidth="1"/>
    <col min="4866" max="4866" width="30.140625" style="2" customWidth="1"/>
    <col min="4867" max="4867" width="5.85546875" style="2" customWidth="1"/>
    <col min="4868" max="4868" width="8.5703125" style="2" customWidth="1"/>
    <col min="4869" max="4869" width="0" style="2" hidden="1" customWidth="1"/>
    <col min="4870" max="4870" width="7.5703125" style="2" customWidth="1"/>
    <col min="4871" max="4876" width="6.28515625" style="2" customWidth="1"/>
    <col min="4877" max="4877" width="6.85546875" style="2" customWidth="1"/>
    <col min="4878" max="4878" width="6.5703125" style="2" customWidth="1"/>
    <col min="4879" max="4881" width="6.28515625" style="2" customWidth="1"/>
    <col min="4882" max="4882" width="6.7109375" style="2" customWidth="1"/>
    <col min="4883" max="4883" width="17.42578125" style="2" customWidth="1"/>
    <col min="4884" max="5120" width="9.140625" style="2"/>
    <col min="5121" max="5121" width="4" style="2" customWidth="1"/>
    <col min="5122" max="5122" width="30.140625" style="2" customWidth="1"/>
    <col min="5123" max="5123" width="5.85546875" style="2" customWidth="1"/>
    <col min="5124" max="5124" width="8.5703125" style="2" customWidth="1"/>
    <col min="5125" max="5125" width="0" style="2" hidden="1" customWidth="1"/>
    <col min="5126" max="5126" width="7.5703125" style="2" customWidth="1"/>
    <col min="5127" max="5132" width="6.28515625" style="2" customWidth="1"/>
    <col min="5133" max="5133" width="6.85546875" style="2" customWidth="1"/>
    <col min="5134" max="5134" width="6.5703125" style="2" customWidth="1"/>
    <col min="5135" max="5137" width="6.28515625" style="2" customWidth="1"/>
    <col min="5138" max="5138" width="6.7109375" style="2" customWidth="1"/>
    <col min="5139" max="5139" width="17.42578125" style="2" customWidth="1"/>
    <col min="5140" max="5376" width="9.140625" style="2"/>
    <col min="5377" max="5377" width="4" style="2" customWidth="1"/>
    <col min="5378" max="5378" width="30.140625" style="2" customWidth="1"/>
    <col min="5379" max="5379" width="5.85546875" style="2" customWidth="1"/>
    <col min="5380" max="5380" width="8.5703125" style="2" customWidth="1"/>
    <col min="5381" max="5381" width="0" style="2" hidden="1" customWidth="1"/>
    <col min="5382" max="5382" width="7.5703125" style="2" customWidth="1"/>
    <col min="5383" max="5388" width="6.28515625" style="2" customWidth="1"/>
    <col min="5389" max="5389" width="6.85546875" style="2" customWidth="1"/>
    <col min="5390" max="5390" width="6.5703125" style="2" customWidth="1"/>
    <col min="5391" max="5393" width="6.28515625" style="2" customWidth="1"/>
    <col min="5394" max="5394" width="6.7109375" style="2" customWidth="1"/>
    <col min="5395" max="5395" width="17.42578125" style="2" customWidth="1"/>
    <col min="5396" max="5632" width="9.140625" style="2"/>
    <col min="5633" max="5633" width="4" style="2" customWidth="1"/>
    <col min="5634" max="5634" width="30.140625" style="2" customWidth="1"/>
    <col min="5635" max="5635" width="5.85546875" style="2" customWidth="1"/>
    <col min="5636" max="5636" width="8.5703125" style="2" customWidth="1"/>
    <col min="5637" max="5637" width="0" style="2" hidden="1" customWidth="1"/>
    <col min="5638" max="5638" width="7.5703125" style="2" customWidth="1"/>
    <col min="5639" max="5644" width="6.28515625" style="2" customWidth="1"/>
    <col min="5645" max="5645" width="6.85546875" style="2" customWidth="1"/>
    <col min="5646" max="5646" width="6.5703125" style="2" customWidth="1"/>
    <col min="5647" max="5649" width="6.28515625" style="2" customWidth="1"/>
    <col min="5650" max="5650" width="6.7109375" style="2" customWidth="1"/>
    <col min="5651" max="5651" width="17.42578125" style="2" customWidth="1"/>
    <col min="5652" max="5888" width="9.140625" style="2"/>
    <col min="5889" max="5889" width="4" style="2" customWidth="1"/>
    <col min="5890" max="5890" width="30.140625" style="2" customWidth="1"/>
    <col min="5891" max="5891" width="5.85546875" style="2" customWidth="1"/>
    <col min="5892" max="5892" width="8.5703125" style="2" customWidth="1"/>
    <col min="5893" max="5893" width="0" style="2" hidden="1" customWidth="1"/>
    <col min="5894" max="5894" width="7.5703125" style="2" customWidth="1"/>
    <col min="5895" max="5900" width="6.28515625" style="2" customWidth="1"/>
    <col min="5901" max="5901" width="6.85546875" style="2" customWidth="1"/>
    <col min="5902" max="5902" width="6.5703125" style="2" customWidth="1"/>
    <col min="5903" max="5905" width="6.28515625" style="2" customWidth="1"/>
    <col min="5906" max="5906" width="6.7109375" style="2" customWidth="1"/>
    <col min="5907" max="5907" width="17.42578125" style="2" customWidth="1"/>
    <col min="5908" max="6144" width="9.140625" style="2"/>
    <col min="6145" max="6145" width="4" style="2" customWidth="1"/>
    <col min="6146" max="6146" width="30.140625" style="2" customWidth="1"/>
    <col min="6147" max="6147" width="5.85546875" style="2" customWidth="1"/>
    <col min="6148" max="6148" width="8.5703125" style="2" customWidth="1"/>
    <col min="6149" max="6149" width="0" style="2" hidden="1" customWidth="1"/>
    <col min="6150" max="6150" width="7.5703125" style="2" customWidth="1"/>
    <col min="6151" max="6156" width="6.28515625" style="2" customWidth="1"/>
    <col min="6157" max="6157" width="6.85546875" style="2" customWidth="1"/>
    <col min="6158" max="6158" width="6.5703125" style="2" customWidth="1"/>
    <col min="6159" max="6161" width="6.28515625" style="2" customWidth="1"/>
    <col min="6162" max="6162" width="6.7109375" style="2" customWidth="1"/>
    <col min="6163" max="6163" width="17.42578125" style="2" customWidth="1"/>
    <col min="6164" max="6400" width="9.140625" style="2"/>
    <col min="6401" max="6401" width="4" style="2" customWidth="1"/>
    <col min="6402" max="6402" width="30.140625" style="2" customWidth="1"/>
    <col min="6403" max="6403" width="5.85546875" style="2" customWidth="1"/>
    <col min="6404" max="6404" width="8.5703125" style="2" customWidth="1"/>
    <col min="6405" max="6405" width="0" style="2" hidden="1" customWidth="1"/>
    <col min="6406" max="6406" width="7.5703125" style="2" customWidth="1"/>
    <col min="6407" max="6412" width="6.28515625" style="2" customWidth="1"/>
    <col min="6413" max="6413" width="6.85546875" style="2" customWidth="1"/>
    <col min="6414" max="6414" width="6.5703125" style="2" customWidth="1"/>
    <col min="6415" max="6417" width="6.28515625" style="2" customWidth="1"/>
    <col min="6418" max="6418" width="6.7109375" style="2" customWidth="1"/>
    <col min="6419" max="6419" width="17.42578125" style="2" customWidth="1"/>
    <col min="6420" max="6656" width="9.140625" style="2"/>
    <col min="6657" max="6657" width="4" style="2" customWidth="1"/>
    <col min="6658" max="6658" width="30.140625" style="2" customWidth="1"/>
    <col min="6659" max="6659" width="5.85546875" style="2" customWidth="1"/>
    <col min="6660" max="6660" width="8.5703125" style="2" customWidth="1"/>
    <col min="6661" max="6661" width="0" style="2" hidden="1" customWidth="1"/>
    <col min="6662" max="6662" width="7.5703125" style="2" customWidth="1"/>
    <col min="6663" max="6668" width="6.28515625" style="2" customWidth="1"/>
    <col min="6669" max="6669" width="6.85546875" style="2" customWidth="1"/>
    <col min="6670" max="6670" width="6.5703125" style="2" customWidth="1"/>
    <col min="6671" max="6673" width="6.28515625" style="2" customWidth="1"/>
    <col min="6674" max="6674" width="6.7109375" style="2" customWidth="1"/>
    <col min="6675" max="6675" width="17.42578125" style="2" customWidth="1"/>
    <col min="6676" max="6912" width="9.140625" style="2"/>
    <col min="6913" max="6913" width="4" style="2" customWidth="1"/>
    <col min="6914" max="6914" width="30.140625" style="2" customWidth="1"/>
    <col min="6915" max="6915" width="5.85546875" style="2" customWidth="1"/>
    <col min="6916" max="6916" width="8.5703125" style="2" customWidth="1"/>
    <col min="6917" max="6917" width="0" style="2" hidden="1" customWidth="1"/>
    <col min="6918" max="6918" width="7.5703125" style="2" customWidth="1"/>
    <col min="6919" max="6924" width="6.28515625" style="2" customWidth="1"/>
    <col min="6925" max="6925" width="6.85546875" style="2" customWidth="1"/>
    <col min="6926" max="6926" width="6.5703125" style="2" customWidth="1"/>
    <col min="6927" max="6929" width="6.28515625" style="2" customWidth="1"/>
    <col min="6930" max="6930" width="6.7109375" style="2" customWidth="1"/>
    <col min="6931" max="6931" width="17.42578125" style="2" customWidth="1"/>
    <col min="6932" max="7168" width="9.140625" style="2"/>
    <col min="7169" max="7169" width="4" style="2" customWidth="1"/>
    <col min="7170" max="7170" width="30.140625" style="2" customWidth="1"/>
    <col min="7171" max="7171" width="5.85546875" style="2" customWidth="1"/>
    <col min="7172" max="7172" width="8.5703125" style="2" customWidth="1"/>
    <col min="7173" max="7173" width="0" style="2" hidden="1" customWidth="1"/>
    <col min="7174" max="7174" width="7.5703125" style="2" customWidth="1"/>
    <col min="7175" max="7180" width="6.28515625" style="2" customWidth="1"/>
    <col min="7181" max="7181" width="6.85546875" style="2" customWidth="1"/>
    <col min="7182" max="7182" width="6.5703125" style="2" customWidth="1"/>
    <col min="7183" max="7185" width="6.28515625" style="2" customWidth="1"/>
    <col min="7186" max="7186" width="6.7109375" style="2" customWidth="1"/>
    <col min="7187" max="7187" width="17.42578125" style="2" customWidth="1"/>
    <col min="7188" max="7424" width="9.140625" style="2"/>
    <col min="7425" max="7425" width="4" style="2" customWidth="1"/>
    <col min="7426" max="7426" width="30.140625" style="2" customWidth="1"/>
    <col min="7427" max="7427" width="5.85546875" style="2" customWidth="1"/>
    <col min="7428" max="7428" width="8.5703125" style="2" customWidth="1"/>
    <col min="7429" max="7429" width="0" style="2" hidden="1" customWidth="1"/>
    <col min="7430" max="7430" width="7.5703125" style="2" customWidth="1"/>
    <col min="7431" max="7436" width="6.28515625" style="2" customWidth="1"/>
    <col min="7437" max="7437" width="6.85546875" style="2" customWidth="1"/>
    <col min="7438" max="7438" width="6.5703125" style="2" customWidth="1"/>
    <col min="7439" max="7441" width="6.28515625" style="2" customWidth="1"/>
    <col min="7442" max="7442" width="6.7109375" style="2" customWidth="1"/>
    <col min="7443" max="7443" width="17.42578125" style="2" customWidth="1"/>
    <col min="7444" max="7680" width="9.140625" style="2"/>
    <col min="7681" max="7681" width="4" style="2" customWidth="1"/>
    <col min="7682" max="7682" width="30.140625" style="2" customWidth="1"/>
    <col min="7683" max="7683" width="5.85546875" style="2" customWidth="1"/>
    <col min="7684" max="7684" width="8.5703125" style="2" customWidth="1"/>
    <col min="7685" max="7685" width="0" style="2" hidden="1" customWidth="1"/>
    <col min="7686" max="7686" width="7.5703125" style="2" customWidth="1"/>
    <col min="7687" max="7692" width="6.28515625" style="2" customWidth="1"/>
    <col min="7693" max="7693" width="6.85546875" style="2" customWidth="1"/>
    <col min="7694" max="7694" width="6.5703125" style="2" customWidth="1"/>
    <col min="7695" max="7697" width="6.28515625" style="2" customWidth="1"/>
    <col min="7698" max="7698" width="6.7109375" style="2" customWidth="1"/>
    <col min="7699" max="7699" width="17.42578125" style="2" customWidth="1"/>
    <col min="7700" max="7936" width="9.140625" style="2"/>
    <col min="7937" max="7937" width="4" style="2" customWidth="1"/>
    <col min="7938" max="7938" width="30.140625" style="2" customWidth="1"/>
    <col min="7939" max="7939" width="5.85546875" style="2" customWidth="1"/>
    <col min="7940" max="7940" width="8.5703125" style="2" customWidth="1"/>
    <col min="7941" max="7941" width="0" style="2" hidden="1" customWidth="1"/>
    <col min="7942" max="7942" width="7.5703125" style="2" customWidth="1"/>
    <col min="7943" max="7948" width="6.28515625" style="2" customWidth="1"/>
    <col min="7949" max="7949" width="6.85546875" style="2" customWidth="1"/>
    <col min="7950" max="7950" width="6.5703125" style="2" customWidth="1"/>
    <col min="7951" max="7953" width="6.28515625" style="2" customWidth="1"/>
    <col min="7954" max="7954" width="6.7109375" style="2" customWidth="1"/>
    <col min="7955" max="7955" width="17.42578125" style="2" customWidth="1"/>
    <col min="7956" max="8192" width="9.140625" style="2"/>
    <col min="8193" max="8193" width="4" style="2" customWidth="1"/>
    <col min="8194" max="8194" width="30.140625" style="2" customWidth="1"/>
    <col min="8195" max="8195" width="5.85546875" style="2" customWidth="1"/>
    <col min="8196" max="8196" width="8.5703125" style="2" customWidth="1"/>
    <col min="8197" max="8197" width="0" style="2" hidden="1" customWidth="1"/>
    <col min="8198" max="8198" width="7.5703125" style="2" customWidth="1"/>
    <col min="8199" max="8204" width="6.28515625" style="2" customWidth="1"/>
    <col min="8205" max="8205" width="6.85546875" style="2" customWidth="1"/>
    <col min="8206" max="8206" width="6.5703125" style="2" customWidth="1"/>
    <col min="8207" max="8209" width="6.28515625" style="2" customWidth="1"/>
    <col min="8210" max="8210" width="6.7109375" style="2" customWidth="1"/>
    <col min="8211" max="8211" width="17.42578125" style="2" customWidth="1"/>
    <col min="8212" max="8448" width="9.140625" style="2"/>
    <col min="8449" max="8449" width="4" style="2" customWidth="1"/>
    <col min="8450" max="8450" width="30.140625" style="2" customWidth="1"/>
    <col min="8451" max="8451" width="5.85546875" style="2" customWidth="1"/>
    <col min="8452" max="8452" width="8.5703125" style="2" customWidth="1"/>
    <col min="8453" max="8453" width="0" style="2" hidden="1" customWidth="1"/>
    <col min="8454" max="8454" width="7.5703125" style="2" customWidth="1"/>
    <col min="8455" max="8460" width="6.28515625" style="2" customWidth="1"/>
    <col min="8461" max="8461" width="6.85546875" style="2" customWidth="1"/>
    <col min="8462" max="8462" width="6.5703125" style="2" customWidth="1"/>
    <col min="8463" max="8465" width="6.28515625" style="2" customWidth="1"/>
    <col min="8466" max="8466" width="6.7109375" style="2" customWidth="1"/>
    <col min="8467" max="8467" width="17.42578125" style="2" customWidth="1"/>
    <col min="8468" max="8704" width="9.140625" style="2"/>
    <col min="8705" max="8705" width="4" style="2" customWidth="1"/>
    <col min="8706" max="8706" width="30.140625" style="2" customWidth="1"/>
    <col min="8707" max="8707" width="5.85546875" style="2" customWidth="1"/>
    <col min="8708" max="8708" width="8.5703125" style="2" customWidth="1"/>
    <col min="8709" max="8709" width="0" style="2" hidden="1" customWidth="1"/>
    <col min="8710" max="8710" width="7.5703125" style="2" customWidth="1"/>
    <col min="8711" max="8716" width="6.28515625" style="2" customWidth="1"/>
    <col min="8717" max="8717" width="6.85546875" style="2" customWidth="1"/>
    <col min="8718" max="8718" width="6.5703125" style="2" customWidth="1"/>
    <col min="8719" max="8721" width="6.28515625" style="2" customWidth="1"/>
    <col min="8722" max="8722" width="6.7109375" style="2" customWidth="1"/>
    <col min="8723" max="8723" width="17.42578125" style="2" customWidth="1"/>
    <col min="8724" max="8960" width="9.140625" style="2"/>
    <col min="8961" max="8961" width="4" style="2" customWidth="1"/>
    <col min="8962" max="8962" width="30.140625" style="2" customWidth="1"/>
    <col min="8963" max="8963" width="5.85546875" style="2" customWidth="1"/>
    <col min="8964" max="8964" width="8.5703125" style="2" customWidth="1"/>
    <col min="8965" max="8965" width="0" style="2" hidden="1" customWidth="1"/>
    <col min="8966" max="8966" width="7.5703125" style="2" customWidth="1"/>
    <col min="8967" max="8972" width="6.28515625" style="2" customWidth="1"/>
    <col min="8973" max="8973" width="6.85546875" style="2" customWidth="1"/>
    <col min="8974" max="8974" width="6.5703125" style="2" customWidth="1"/>
    <col min="8975" max="8977" width="6.28515625" style="2" customWidth="1"/>
    <col min="8978" max="8978" width="6.7109375" style="2" customWidth="1"/>
    <col min="8979" max="8979" width="17.42578125" style="2" customWidth="1"/>
    <col min="8980" max="9216" width="9.140625" style="2"/>
    <col min="9217" max="9217" width="4" style="2" customWidth="1"/>
    <col min="9218" max="9218" width="30.140625" style="2" customWidth="1"/>
    <col min="9219" max="9219" width="5.85546875" style="2" customWidth="1"/>
    <col min="9220" max="9220" width="8.5703125" style="2" customWidth="1"/>
    <col min="9221" max="9221" width="0" style="2" hidden="1" customWidth="1"/>
    <col min="9222" max="9222" width="7.5703125" style="2" customWidth="1"/>
    <col min="9223" max="9228" width="6.28515625" style="2" customWidth="1"/>
    <col min="9229" max="9229" width="6.85546875" style="2" customWidth="1"/>
    <col min="9230" max="9230" width="6.5703125" style="2" customWidth="1"/>
    <col min="9231" max="9233" width="6.28515625" style="2" customWidth="1"/>
    <col min="9234" max="9234" width="6.7109375" style="2" customWidth="1"/>
    <col min="9235" max="9235" width="17.42578125" style="2" customWidth="1"/>
    <col min="9236" max="9472" width="9.140625" style="2"/>
    <col min="9473" max="9473" width="4" style="2" customWidth="1"/>
    <col min="9474" max="9474" width="30.140625" style="2" customWidth="1"/>
    <col min="9475" max="9475" width="5.85546875" style="2" customWidth="1"/>
    <col min="9476" max="9476" width="8.5703125" style="2" customWidth="1"/>
    <col min="9477" max="9477" width="0" style="2" hidden="1" customWidth="1"/>
    <col min="9478" max="9478" width="7.5703125" style="2" customWidth="1"/>
    <col min="9479" max="9484" width="6.28515625" style="2" customWidth="1"/>
    <col min="9485" max="9485" width="6.85546875" style="2" customWidth="1"/>
    <col min="9486" max="9486" width="6.5703125" style="2" customWidth="1"/>
    <col min="9487" max="9489" width="6.28515625" style="2" customWidth="1"/>
    <col min="9490" max="9490" width="6.7109375" style="2" customWidth="1"/>
    <col min="9491" max="9491" width="17.42578125" style="2" customWidth="1"/>
    <col min="9492" max="9728" width="9.140625" style="2"/>
    <col min="9729" max="9729" width="4" style="2" customWidth="1"/>
    <col min="9730" max="9730" width="30.140625" style="2" customWidth="1"/>
    <col min="9731" max="9731" width="5.85546875" style="2" customWidth="1"/>
    <col min="9732" max="9732" width="8.5703125" style="2" customWidth="1"/>
    <col min="9733" max="9733" width="0" style="2" hidden="1" customWidth="1"/>
    <col min="9734" max="9734" width="7.5703125" style="2" customWidth="1"/>
    <col min="9735" max="9740" width="6.28515625" style="2" customWidth="1"/>
    <col min="9741" max="9741" width="6.85546875" style="2" customWidth="1"/>
    <col min="9742" max="9742" width="6.5703125" style="2" customWidth="1"/>
    <col min="9743" max="9745" width="6.28515625" style="2" customWidth="1"/>
    <col min="9746" max="9746" width="6.7109375" style="2" customWidth="1"/>
    <col min="9747" max="9747" width="17.42578125" style="2" customWidth="1"/>
    <col min="9748" max="9984" width="9.140625" style="2"/>
    <col min="9985" max="9985" width="4" style="2" customWidth="1"/>
    <col min="9986" max="9986" width="30.140625" style="2" customWidth="1"/>
    <col min="9987" max="9987" width="5.85546875" style="2" customWidth="1"/>
    <col min="9988" max="9988" width="8.5703125" style="2" customWidth="1"/>
    <col min="9989" max="9989" width="0" style="2" hidden="1" customWidth="1"/>
    <col min="9990" max="9990" width="7.5703125" style="2" customWidth="1"/>
    <col min="9991" max="9996" width="6.28515625" style="2" customWidth="1"/>
    <col min="9997" max="9997" width="6.85546875" style="2" customWidth="1"/>
    <col min="9998" max="9998" width="6.5703125" style="2" customWidth="1"/>
    <col min="9999" max="10001" width="6.28515625" style="2" customWidth="1"/>
    <col min="10002" max="10002" width="6.7109375" style="2" customWidth="1"/>
    <col min="10003" max="10003" width="17.42578125" style="2" customWidth="1"/>
    <col min="10004" max="10240" width="9.140625" style="2"/>
    <col min="10241" max="10241" width="4" style="2" customWidth="1"/>
    <col min="10242" max="10242" width="30.140625" style="2" customWidth="1"/>
    <col min="10243" max="10243" width="5.85546875" style="2" customWidth="1"/>
    <col min="10244" max="10244" width="8.5703125" style="2" customWidth="1"/>
    <col min="10245" max="10245" width="0" style="2" hidden="1" customWidth="1"/>
    <col min="10246" max="10246" width="7.5703125" style="2" customWidth="1"/>
    <col min="10247" max="10252" width="6.28515625" style="2" customWidth="1"/>
    <col min="10253" max="10253" width="6.85546875" style="2" customWidth="1"/>
    <col min="10254" max="10254" width="6.5703125" style="2" customWidth="1"/>
    <col min="10255" max="10257" width="6.28515625" style="2" customWidth="1"/>
    <col min="10258" max="10258" width="6.7109375" style="2" customWidth="1"/>
    <col min="10259" max="10259" width="17.42578125" style="2" customWidth="1"/>
    <col min="10260" max="10496" width="9.140625" style="2"/>
    <col min="10497" max="10497" width="4" style="2" customWidth="1"/>
    <col min="10498" max="10498" width="30.140625" style="2" customWidth="1"/>
    <col min="10499" max="10499" width="5.85546875" style="2" customWidth="1"/>
    <col min="10500" max="10500" width="8.5703125" style="2" customWidth="1"/>
    <col min="10501" max="10501" width="0" style="2" hidden="1" customWidth="1"/>
    <col min="10502" max="10502" width="7.5703125" style="2" customWidth="1"/>
    <col min="10503" max="10508" width="6.28515625" style="2" customWidth="1"/>
    <col min="10509" max="10509" width="6.85546875" style="2" customWidth="1"/>
    <col min="10510" max="10510" width="6.5703125" style="2" customWidth="1"/>
    <col min="10511" max="10513" width="6.28515625" style="2" customWidth="1"/>
    <col min="10514" max="10514" width="6.7109375" style="2" customWidth="1"/>
    <col min="10515" max="10515" width="17.42578125" style="2" customWidth="1"/>
    <col min="10516" max="10752" width="9.140625" style="2"/>
    <col min="10753" max="10753" width="4" style="2" customWidth="1"/>
    <col min="10754" max="10754" width="30.140625" style="2" customWidth="1"/>
    <col min="10755" max="10755" width="5.85546875" style="2" customWidth="1"/>
    <col min="10756" max="10756" width="8.5703125" style="2" customWidth="1"/>
    <col min="10757" max="10757" width="0" style="2" hidden="1" customWidth="1"/>
    <col min="10758" max="10758" width="7.5703125" style="2" customWidth="1"/>
    <col min="10759" max="10764" width="6.28515625" style="2" customWidth="1"/>
    <col min="10765" max="10765" width="6.85546875" style="2" customWidth="1"/>
    <col min="10766" max="10766" width="6.5703125" style="2" customWidth="1"/>
    <col min="10767" max="10769" width="6.28515625" style="2" customWidth="1"/>
    <col min="10770" max="10770" width="6.7109375" style="2" customWidth="1"/>
    <col min="10771" max="10771" width="17.42578125" style="2" customWidth="1"/>
    <col min="10772" max="11008" width="9.140625" style="2"/>
    <col min="11009" max="11009" width="4" style="2" customWidth="1"/>
    <col min="11010" max="11010" width="30.140625" style="2" customWidth="1"/>
    <col min="11011" max="11011" width="5.85546875" style="2" customWidth="1"/>
    <col min="11012" max="11012" width="8.5703125" style="2" customWidth="1"/>
    <col min="11013" max="11013" width="0" style="2" hidden="1" customWidth="1"/>
    <col min="11014" max="11014" width="7.5703125" style="2" customWidth="1"/>
    <col min="11015" max="11020" width="6.28515625" style="2" customWidth="1"/>
    <col min="11021" max="11021" width="6.85546875" style="2" customWidth="1"/>
    <col min="11022" max="11022" width="6.5703125" style="2" customWidth="1"/>
    <col min="11023" max="11025" width="6.28515625" style="2" customWidth="1"/>
    <col min="11026" max="11026" width="6.7109375" style="2" customWidth="1"/>
    <col min="11027" max="11027" width="17.42578125" style="2" customWidth="1"/>
    <col min="11028" max="11264" width="9.140625" style="2"/>
    <col min="11265" max="11265" width="4" style="2" customWidth="1"/>
    <col min="11266" max="11266" width="30.140625" style="2" customWidth="1"/>
    <col min="11267" max="11267" width="5.85546875" style="2" customWidth="1"/>
    <col min="11268" max="11268" width="8.5703125" style="2" customWidth="1"/>
    <col min="11269" max="11269" width="0" style="2" hidden="1" customWidth="1"/>
    <col min="11270" max="11270" width="7.5703125" style="2" customWidth="1"/>
    <col min="11271" max="11276" width="6.28515625" style="2" customWidth="1"/>
    <col min="11277" max="11277" width="6.85546875" style="2" customWidth="1"/>
    <col min="11278" max="11278" width="6.5703125" style="2" customWidth="1"/>
    <col min="11279" max="11281" width="6.28515625" style="2" customWidth="1"/>
    <col min="11282" max="11282" width="6.7109375" style="2" customWidth="1"/>
    <col min="11283" max="11283" width="17.42578125" style="2" customWidth="1"/>
    <col min="11284" max="11520" width="9.140625" style="2"/>
    <col min="11521" max="11521" width="4" style="2" customWidth="1"/>
    <col min="11522" max="11522" width="30.140625" style="2" customWidth="1"/>
    <col min="11523" max="11523" width="5.85546875" style="2" customWidth="1"/>
    <col min="11524" max="11524" width="8.5703125" style="2" customWidth="1"/>
    <col min="11525" max="11525" width="0" style="2" hidden="1" customWidth="1"/>
    <col min="11526" max="11526" width="7.5703125" style="2" customWidth="1"/>
    <col min="11527" max="11532" width="6.28515625" style="2" customWidth="1"/>
    <col min="11533" max="11533" width="6.85546875" style="2" customWidth="1"/>
    <col min="11534" max="11534" width="6.5703125" style="2" customWidth="1"/>
    <col min="11535" max="11537" width="6.28515625" style="2" customWidth="1"/>
    <col min="11538" max="11538" width="6.7109375" style="2" customWidth="1"/>
    <col min="11539" max="11539" width="17.42578125" style="2" customWidth="1"/>
    <col min="11540" max="11776" width="9.140625" style="2"/>
    <col min="11777" max="11777" width="4" style="2" customWidth="1"/>
    <col min="11778" max="11778" width="30.140625" style="2" customWidth="1"/>
    <col min="11779" max="11779" width="5.85546875" style="2" customWidth="1"/>
    <col min="11780" max="11780" width="8.5703125" style="2" customWidth="1"/>
    <col min="11781" max="11781" width="0" style="2" hidden="1" customWidth="1"/>
    <col min="11782" max="11782" width="7.5703125" style="2" customWidth="1"/>
    <col min="11783" max="11788" width="6.28515625" style="2" customWidth="1"/>
    <col min="11789" max="11789" width="6.85546875" style="2" customWidth="1"/>
    <col min="11790" max="11790" width="6.5703125" style="2" customWidth="1"/>
    <col min="11791" max="11793" width="6.28515625" style="2" customWidth="1"/>
    <col min="11794" max="11794" width="6.7109375" style="2" customWidth="1"/>
    <col min="11795" max="11795" width="17.42578125" style="2" customWidth="1"/>
    <col min="11796" max="12032" width="9.140625" style="2"/>
    <col min="12033" max="12033" width="4" style="2" customWidth="1"/>
    <col min="12034" max="12034" width="30.140625" style="2" customWidth="1"/>
    <col min="12035" max="12035" width="5.85546875" style="2" customWidth="1"/>
    <col min="12036" max="12036" width="8.5703125" style="2" customWidth="1"/>
    <col min="12037" max="12037" width="0" style="2" hidden="1" customWidth="1"/>
    <col min="12038" max="12038" width="7.5703125" style="2" customWidth="1"/>
    <col min="12039" max="12044" width="6.28515625" style="2" customWidth="1"/>
    <col min="12045" max="12045" width="6.85546875" style="2" customWidth="1"/>
    <col min="12046" max="12046" width="6.5703125" style="2" customWidth="1"/>
    <col min="12047" max="12049" width="6.28515625" style="2" customWidth="1"/>
    <col min="12050" max="12050" width="6.7109375" style="2" customWidth="1"/>
    <col min="12051" max="12051" width="17.42578125" style="2" customWidth="1"/>
    <col min="12052" max="12288" width="9.140625" style="2"/>
    <col min="12289" max="12289" width="4" style="2" customWidth="1"/>
    <col min="12290" max="12290" width="30.140625" style="2" customWidth="1"/>
    <col min="12291" max="12291" width="5.85546875" style="2" customWidth="1"/>
    <col min="12292" max="12292" width="8.5703125" style="2" customWidth="1"/>
    <col min="12293" max="12293" width="0" style="2" hidden="1" customWidth="1"/>
    <col min="12294" max="12294" width="7.5703125" style="2" customWidth="1"/>
    <col min="12295" max="12300" width="6.28515625" style="2" customWidth="1"/>
    <col min="12301" max="12301" width="6.85546875" style="2" customWidth="1"/>
    <col min="12302" max="12302" width="6.5703125" style="2" customWidth="1"/>
    <col min="12303" max="12305" width="6.28515625" style="2" customWidth="1"/>
    <col min="12306" max="12306" width="6.7109375" style="2" customWidth="1"/>
    <col min="12307" max="12307" width="17.42578125" style="2" customWidth="1"/>
    <col min="12308" max="12544" width="9.140625" style="2"/>
    <col min="12545" max="12545" width="4" style="2" customWidth="1"/>
    <col min="12546" max="12546" width="30.140625" style="2" customWidth="1"/>
    <col min="12547" max="12547" width="5.85546875" style="2" customWidth="1"/>
    <col min="12548" max="12548" width="8.5703125" style="2" customWidth="1"/>
    <col min="12549" max="12549" width="0" style="2" hidden="1" customWidth="1"/>
    <col min="12550" max="12550" width="7.5703125" style="2" customWidth="1"/>
    <col min="12551" max="12556" width="6.28515625" style="2" customWidth="1"/>
    <col min="12557" max="12557" width="6.85546875" style="2" customWidth="1"/>
    <col min="12558" max="12558" width="6.5703125" style="2" customWidth="1"/>
    <col min="12559" max="12561" width="6.28515625" style="2" customWidth="1"/>
    <col min="12562" max="12562" width="6.7109375" style="2" customWidth="1"/>
    <col min="12563" max="12563" width="17.42578125" style="2" customWidth="1"/>
    <col min="12564" max="12800" width="9.140625" style="2"/>
    <col min="12801" max="12801" width="4" style="2" customWidth="1"/>
    <col min="12802" max="12802" width="30.140625" style="2" customWidth="1"/>
    <col min="12803" max="12803" width="5.85546875" style="2" customWidth="1"/>
    <col min="12804" max="12804" width="8.5703125" style="2" customWidth="1"/>
    <col min="12805" max="12805" width="0" style="2" hidden="1" customWidth="1"/>
    <col min="12806" max="12806" width="7.5703125" style="2" customWidth="1"/>
    <col min="12807" max="12812" width="6.28515625" style="2" customWidth="1"/>
    <col min="12813" max="12813" width="6.85546875" style="2" customWidth="1"/>
    <col min="12814" max="12814" width="6.5703125" style="2" customWidth="1"/>
    <col min="12815" max="12817" width="6.28515625" style="2" customWidth="1"/>
    <col min="12818" max="12818" width="6.7109375" style="2" customWidth="1"/>
    <col min="12819" max="12819" width="17.42578125" style="2" customWidth="1"/>
    <col min="12820" max="13056" width="9.140625" style="2"/>
    <col min="13057" max="13057" width="4" style="2" customWidth="1"/>
    <col min="13058" max="13058" width="30.140625" style="2" customWidth="1"/>
    <col min="13059" max="13059" width="5.85546875" style="2" customWidth="1"/>
    <col min="13060" max="13060" width="8.5703125" style="2" customWidth="1"/>
    <col min="13061" max="13061" width="0" style="2" hidden="1" customWidth="1"/>
    <col min="13062" max="13062" width="7.5703125" style="2" customWidth="1"/>
    <col min="13063" max="13068" width="6.28515625" style="2" customWidth="1"/>
    <col min="13069" max="13069" width="6.85546875" style="2" customWidth="1"/>
    <col min="13070" max="13070" width="6.5703125" style="2" customWidth="1"/>
    <col min="13071" max="13073" width="6.28515625" style="2" customWidth="1"/>
    <col min="13074" max="13074" width="6.7109375" style="2" customWidth="1"/>
    <col min="13075" max="13075" width="17.42578125" style="2" customWidth="1"/>
    <col min="13076" max="13312" width="9.140625" style="2"/>
    <col min="13313" max="13313" width="4" style="2" customWidth="1"/>
    <col min="13314" max="13314" width="30.140625" style="2" customWidth="1"/>
    <col min="13315" max="13315" width="5.85546875" style="2" customWidth="1"/>
    <col min="13316" max="13316" width="8.5703125" style="2" customWidth="1"/>
    <col min="13317" max="13317" width="0" style="2" hidden="1" customWidth="1"/>
    <col min="13318" max="13318" width="7.5703125" style="2" customWidth="1"/>
    <col min="13319" max="13324" width="6.28515625" style="2" customWidth="1"/>
    <col min="13325" max="13325" width="6.85546875" style="2" customWidth="1"/>
    <col min="13326" max="13326" width="6.5703125" style="2" customWidth="1"/>
    <col min="13327" max="13329" width="6.28515625" style="2" customWidth="1"/>
    <col min="13330" max="13330" width="6.7109375" style="2" customWidth="1"/>
    <col min="13331" max="13331" width="17.42578125" style="2" customWidth="1"/>
    <col min="13332" max="13568" width="9.140625" style="2"/>
    <col min="13569" max="13569" width="4" style="2" customWidth="1"/>
    <col min="13570" max="13570" width="30.140625" style="2" customWidth="1"/>
    <col min="13571" max="13571" width="5.85546875" style="2" customWidth="1"/>
    <col min="13572" max="13572" width="8.5703125" style="2" customWidth="1"/>
    <col min="13573" max="13573" width="0" style="2" hidden="1" customWidth="1"/>
    <col min="13574" max="13574" width="7.5703125" style="2" customWidth="1"/>
    <col min="13575" max="13580" width="6.28515625" style="2" customWidth="1"/>
    <col min="13581" max="13581" width="6.85546875" style="2" customWidth="1"/>
    <col min="13582" max="13582" width="6.5703125" style="2" customWidth="1"/>
    <col min="13583" max="13585" width="6.28515625" style="2" customWidth="1"/>
    <col min="13586" max="13586" width="6.7109375" style="2" customWidth="1"/>
    <col min="13587" max="13587" width="17.42578125" style="2" customWidth="1"/>
    <col min="13588" max="13824" width="9.140625" style="2"/>
    <col min="13825" max="13825" width="4" style="2" customWidth="1"/>
    <col min="13826" max="13826" width="30.140625" style="2" customWidth="1"/>
    <col min="13827" max="13827" width="5.85546875" style="2" customWidth="1"/>
    <col min="13828" max="13828" width="8.5703125" style="2" customWidth="1"/>
    <col min="13829" max="13829" width="0" style="2" hidden="1" customWidth="1"/>
    <col min="13830" max="13830" width="7.5703125" style="2" customWidth="1"/>
    <col min="13831" max="13836" width="6.28515625" style="2" customWidth="1"/>
    <col min="13837" max="13837" width="6.85546875" style="2" customWidth="1"/>
    <col min="13838" max="13838" width="6.5703125" style="2" customWidth="1"/>
    <col min="13839" max="13841" width="6.28515625" style="2" customWidth="1"/>
    <col min="13842" max="13842" width="6.7109375" style="2" customWidth="1"/>
    <col min="13843" max="13843" width="17.42578125" style="2" customWidth="1"/>
    <col min="13844" max="14080" width="9.140625" style="2"/>
    <col min="14081" max="14081" width="4" style="2" customWidth="1"/>
    <col min="14082" max="14082" width="30.140625" style="2" customWidth="1"/>
    <col min="14083" max="14083" width="5.85546875" style="2" customWidth="1"/>
    <col min="14084" max="14084" width="8.5703125" style="2" customWidth="1"/>
    <col min="14085" max="14085" width="0" style="2" hidden="1" customWidth="1"/>
    <col min="14086" max="14086" width="7.5703125" style="2" customWidth="1"/>
    <col min="14087" max="14092" width="6.28515625" style="2" customWidth="1"/>
    <col min="14093" max="14093" width="6.85546875" style="2" customWidth="1"/>
    <col min="14094" max="14094" width="6.5703125" style="2" customWidth="1"/>
    <col min="14095" max="14097" width="6.28515625" style="2" customWidth="1"/>
    <col min="14098" max="14098" width="6.7109375" style="2" customWidth="1"/>
    <col min="14099" max="14099" width="17.42578125" style="2" customWidth="1"/>
    <col min="14100" max="14336" width="9.140625" style="2"/>
    <col min="14337" max="14337" width="4" style="2" customWidth="1"/>
    <col min="14338" max="14338" width="30.140625" style="2" customWidth="1"/>
    <col min="14339" max="14339" width="5.85546875" style="2" customWidth="1"/>
    <col min="14340" max="14340" width="8.5703125" style="2" customWidth="1"/>
    <col min="14341" max="14341" width="0" style="2" hidden="1" customWidth="1"/>
    <col min="14342" max="14342" width="7.5703125" style="2" customWidth="1"/>
    <col min="14343" max="14348" width="6.28515625" style="2" customWidth="1"/>
    <col min="14349" max="14349" width="6.85546875" style="2" customWidth="1"/>
    <col min="14350" max="14350" width="6.5703125" style="2" customWidth="1"/>
    <col min="14351" max="14353" width="6.28515625" style="2" customWidth="1"/>
    <col min="14354" max="14354" width="6.7109375" style="2" customWidth="1"/>
    <col min="14355" max="14355" width="17.42578125" style="2" customWidth="1"/>
    <col min="14356" max="14592" width="9.140625" style="2"/>
    <col min="14593" max="14593" width="4" style="2" customWidth="1"/>
    <col min="14594" max="14594" width="30.140625" style="2" customWidth="1"/>
    <col min="14595" max="14595" width="5.85546875" style="2" customWidth="1"/>
    <col min="14596" max="14596" width="8.5703125" style="2" customWidth="1"/>
    <col min="14597" max="14597" width="0" style="2" hidden="1" customWidth="1"/>
    <col min="14598" max="14598" width="7.5703125" style="2" customWidth="1"/>
    <col min="14599" max="14604" width="6.28515625" style="2" customWidth="1"/>
    <col min="14605" max="14605" width="6.85546875" style="2" customWidth="1"/>
    <col min="14606" max="14606" width="6.5703125" style="2" customWidth="1"/>
    <col min="14607" max="14609" width="6.28515625" style="2" customWidth="1"/>
    <col min="14610" max="14610" width="6.7109375" style="2" customWidth="1"/>
    <col min="14611" max="14611" width="17.42578125" style="2" customWidth="1"/>
    <col min="14612" max="14848" width="9.140625" style="2"/>
    <col min="14849" max="14849" width="4" style="2" customWidth="1"/>
    <col min="14850" max="14850" width="30.140625" style="2" customWidth="1"/>
    <col min="14851" max="14851" width="5.85546875" style="2" customWidth="1"/>
    <col min="14852" max="14852" width="8.5703125" style="2" customWidth="1"/>
    <col min="14853" max="14853" width="0" style="2" hidden="1" customWidth="1"/>
    <col min="14854" max="14854" width="7.5703125" style="2" customWidth="1"/>
    <col min="14855" max="14860" width="6.28515625" style="2" customWidth="1"/>
    <col min="14861" max="14861" width="6.85546875" style="2" customWidth="1"/>
    <col min="14862" max="14862" width="6.5703125" style="2" customWidth="1"/>
    <col min="14863" max="14865" width="6.28515625" style="2" customWidth="1"/>
    <col min="14866" max="14866" width="6.7109375" style="2" customWidth="1"/>
    <col min="14867" max="14867" width="17.42578125" style="2" customWidth="1"/>
    <col min="14868" max="15104" width="9.140625" style="2"/>
    <col min="15105" max="15105" width="4" style="2" customWidth="1"/>
    <col min="15106" max="15106" width="30.140625" style="2" customWidth="1"/>
    <col min="15107" max="15107" width="5.85546875" style="2" customWidth="1"/>
    <col min="15108" max="15108" width="8.5703125" style="2" customWidth="1"/>
    <col min="15109" max="15109" width="0" style="2" hidden="1" customWidth="1"/>
    <col min="15110" max="15110" width="7.5703125" style="2" customWidth="1"/>
    <col min="15111" max="15116" width="6.28515625" style="2" customWidth="1"/>
    <col min="15117" max="15117" width="6.85546875" style="2" customWidth="1"/>
    <col min="15118" max="15118" width="6.5703125" style="2" customWidth="1"/>
    <col min="15119" max="15121" width="6.28515625" style="2" customWidth="1"/>
    <col min="15122" max="15122" width="6.7109375" style="2" customWidth="1"/>
    <col min="15123" max="15123" width="17.42578125" style="2" customWidth="1"/>
    <col min="15124" max="15360" width="9.140625" style="2"/>
    <col min="15361" max="15361" width="4" style="2" customWidth="1"/>
    <col min="15362" max="15362" width="30.140625" style="2" customWidth="1"/>
    <col min="15363" max="15363" width="5.85546875" style="2" customWidth="1"/>
    <col min="15364" max="15364" width="8.5703125" style="2" customWidth="1"/>
    <col min="15365" max="15365" width="0" style="2" hidden="1" customWidth="1"/>
    <col min="15366" max="15366" width="7.5703125" style="2" customWidth="1"/>
    <col min="15367" max="15372" width="6.28515625" style="2" customWidth="1"/>
    <col min="15373" max="15373" width="6.85546875" style="2" customWidth="1"/>
    <col min="15374" max="15374" width="6.5703125" style="2" customWidth="1"/>
    <col min="15375" max="15377" width="6.28515625" style="2" customWidth="1"/>
    <col min="15378" max="15378" width="6.7109375" style="2" customWidth="1"/>
    <col min="15379" max="15379" width="17.42578125" style="2" customWidth="1"/>
    <col min="15380" max="15616" width="9.140625" style="2"/>
    <col min="15617" max="15617" width="4" style="2" customWidth="1"/>
    <col min="15618" max="15618" width="30.140625" style="2" customWidth="1"/>
    <col min="15619" max="15619" width="5.85546875" style="2" customWidth="1"/>
    <col min="15620" max="15620" width="8.5703125" style="2" customWidth="1"/>
    <col min="15621" max="15621" width="0" style="2" hidden="1" customWidth="1"/>
    <col min="15622" max="15622" width="7.5703125" style="2" customWidth="1"/>
    <col min="15623" max="15628" width="6.28515625" style="2" customWidth="1"/>
    <col min="15629" max="15629" width="6.85546875" style="2" customWidth="1"/>
    <col min="15630" max="15630" width="6.5703125" style="2" customWidth="1"/>
    <col min="15631" max="15633" width="6.28515625" style="2" customWidth="1"/>
    <col min="15634" max="15634" width="6.7109375" style="2" customWidth="1"/>
    <col min="15635" max="15635" width="17.42578125" style="2" customWidth="1"/>
    <col min="15636" max="15872" width="9.140625" style="2"/>
    <col min="15873" max="15873" width="4" style="2" customWidth="1"/>
    <col min="15874" max="15874" width="30.140625" style="2" customWidth="1"/>
    <col min="15875" max="15875" width="5.85546875" style="2" customWidth="1"/>
    <col min="15876" max="15876" width="8.5703125" style="2" customWidth="1"/>
    <col min="15877" max="15877" width="0" style="2" hidden="1" customWidth="1"/>
    <col min="15878" max="15878" width="7.5703125" style="2" customWidth="1"/>
    <col min="15879" max="15884" width="6.28515625" style="2" customWidth="1"/>
    <col min="15885" max="15885" width="6.85546875" style="2" customWidth="1"/>
    <col min="15886" max="15886" width="6.5703125" style="2" customWidth="1"/>
    <col min="15887" max="15889" width="6.28515625" style="2" customWidth="1"/>
    <col min="15890" max="15890" width="6.7109375" style="2" customWidth="1"/>
    <col min="15891" max="15891" width="17.42578125" style="2" customWidth="1"/>
    <col min="15892" max="16128" width="9.140625" style="2"/>
    <col min="16129" max="16129" width="4" style="2" customWidth="1"/>
    <col min="16130" max="16130" width="30.140625" style="2" customWidth="1"/>
    <col min="16131" max="16131" width="5.85546875" style="2" customWidth="1"/>
    <col min="16132" max="16132" width="8.5703125" style="2" customWidth="1"/>
    <col min="16133" max="16133" width="0" style="2" hidden="1" customWidth="1"/>
    <col min="16134" max="16134" width="7.5703125" style="2" customWidth="1"/>
    <col min="16135" max="16140" width="6.28515625" style="2" customWidth="1"/>
    <col min="16141" max="16141" width="6.85546875" style="2" customWidth="1"/>
    <col min="16142" max="16142" width="6.5703125" style="2" customWidth="1"/>
    <col min="16143" max="16145" width="6.28515625" style="2" customWidth="1"/>
    <col min="16146" max="16146" width="6.7109375" style="2" customWidth="1"/>
    <col min="16147" max="16147" width="17.42578125" style="2" customWidth="1"/>
    <col min="16148" max="16384" width="9.140625" style="2"/>
  </cols>
  <sheetData>
    <row r="1" spans="1:19" ht="51.75" customHeight="1">
      <c r="B1" s="29" t="s">
        <v>8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3.75" customHeight="1"/>
    <row r="3" spans="1:19" s="3" customFormat="1">
      <c r="A3" s="30" t="s">
        <v>0</v>
      </c>
      <c r="B3" s="28" t="s">
        <v>9</v>
      </c>
      <c r="C3" s="28" t="s">
        <v>10</v>
      </c>
      <c r="D3" s="28" t="s">
        <v>11</v>
      </c>
      <c r="E3" s="28" t="s">
        <v>12</v>
      </c>
      <c r="F3" s="28"/>
      <c r="G3" s="28"/>
      <c r="H3" s="28"/>
      <c r="I3" s="28">
        <v>2021</v>
      </c>
      <c r="J3" s="28"/>
      <c r="K3" s="28"/>
      <c r="L3" s="28"/>
      <c r="M3" s="28"/>
      <c r="N3" s="28"/>
      <c r="O3" s="28"/>
      <c r="P3" s="28"/>
      <c r="Q3" s="28" t="s">
        <v>1</v>
      </c>
      <c r="R3" s="28"/>
      <c r="S3" s="28" t="s">
        <v>13</v>
      </c>
    </row>
    <row r="4" spans="1:19" s="3" customFormat="1">
      <c r="A4" s="30"/>
      <c r="B4" s="28"/>
      <c r="C4" s="28"/>
      <c r="D4" s="28"/>
      <c r="E4" s="4">
        <v>2013</v>
      </c>
      <c r="F4" s="5">
        <v>2018</v>
      </c>
      <c r="G4" s="31">
        <v>2020</v>
      </c>
      <c r="H4" s="32"/>
      <c r="I4" s="28" t="s">
        <v>2</v>
      </c>
      <c r="J4" s="28"/>
      <c r="K4" s="28" t="s">
        <v>14</v>
      </c>
      <c r="L4" s="28"/>
      <c r="M4" s="28" t="s">
        <v>15</v>
      </c>
      <c r="N4" s="28"/>
      <c r="O4" s="28" t="s">
        <v>3</v>
      </c>
      <c r="P4" s="28"/>
      <c r="Q4" s="28" t="s">
        <v>16</v>
      </c>
      <c r="R4" s="28" t="s">
        <v>17</v>
      </c>
      <c r="S4" s="28"/>
    </row>
    <row r="5" spans="1:19" s="3" customFormat="1">
      <c r="A5" s="30"/>
      <c r="B5" s="28"/>
      <c r="C5" s="28"/>
      <c r="D5" s="28"/>
      <c r="E5" s="6" t="s">
        <v>5</v>
      </c>
      <c r="F5" s="6" t="s">
        <v>5</v>
      </c>
      <c r="G5" s="6" t="s">
        <v>4</v>
      </c>
      <c r="H5" s="6" t="s">
        <v>5</v>
      </c>
      <c r="I5" s="6" t="s">
        <v>4</v>
      </c>
      <c r="J5" s="6" t="s">
        <v>5</v>
      </c>
      <c r="K5" s="6" t="s">
        <v>4</v>
      </c>
      <c r="L5" s="6" t="s">
        <v>5</v>
      </c>
      <c r="M5" s="6" t="s">
        <v>4</v>
      </c>
      <c r="N5" s="6" t="s">
        <v>5</v>
      </c>
      <c r="O5" s="6" t="s">
        <v>4</v>
      </c>
      <c r="P5" s="6" t="s">
        <v>5</v>
      </c>
      <c r="Q5" s="28"/>
      <c r="R5" s="28"/>
      <c r="S5" s="28"/>
    </row>
    <row r="6" spans="1:19" ht="30.75" customHeight="1">
      <c r="A6" s="7">
        <v>1</v>
      </c>
      <c r="B6" s="22" t="s">
        <v>18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48">
      <c r="A7" s="13"/>
      <c r="B7" s="12" t="s">
        <v>19</v>
      </c>
      <c r="C7" s="14" t="s">
        <v>20</v>
      </c>
      <c r="D7" s="14" t="s">
        <v>7</v>
      </c>
      <c r="E7" s="12">
        <v>26.32</v>
      </c>
      <c r="F7" s="12">
        <v>37.5</v>
      </c>
      <c r="G7" s="12">
        <v>34</v>
      </c>
      <c r="H7" s="12">
        <v>40</v>
      </c>
      <c r="I7" s="12">
        <v>33</v>
      </c>
      <c r="J7" s="12">
        <v>60</v>
      </c>
      <c r="K7" s="12"/>
      <c r="L7" s="12"/>
      <c r="M7" s="12"/>
      <c r="N7" s="12"/>
      <c r="O7" s="12">
        <v>33</v>
      </c>
      <c r="P7" s="12">
        <v>60</v>
      </c>
      <c r="Q7" s="12">
        <v>30</v>
      </c>
      <c r="R7" s="12">
        <v>29</v>
      </c>
      <c r="S7" s="12" t="s">
        <v>93</v>
      </c>
    </row>
    <row r="8" spans="1:19" ht="24" hidden="1">
      <c r="A8" s="13"/>
      <c r="B8" s="12" t="s">
        <v>21</v>
      </c>
      <c r="C8" s="14" t="s">
        <v>20</v>
      </c>
      <c r="D8" s="14" t="s">
        <v>7</v>
      </c>
      <c r="E8" s="12">
        <v>77</v>
      </c>
      <c r="F8" s="12">
        <v>72.5</v>
      </c>
      <c r="G8" s="12">
        <v>73</v>
      </c>
      <c r="H8" s="12">
        <v>71.900000000000006</v>
      </c>
      <c r="I8" s="12"/>
      <c r="J8" s="12"/>
      <c r="K8" s="12"/>
      <c r="L8" s="12"/>
      <c r="M8" s="12"/>
      <c r="N8" s="12"/>
      <c r="O8" s="12"/>
      <c r="P8" s="12"/>
      <c r="Q8" s="12">
        <v>72</v>
      </c>
      <c r="R8" s="12">
        <v>71</v>
      </c>
      <c r="S8" s="12"/>
    </row>
    <row r="9" spans="1:19" ht="30.75" customHeight="1">
      <c r="A9" s="13" t="s">
        <v>22</v>
      </c>
      <c r="B9" s="21" t="s">
        <v>91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ht="31.5" customHeight="1">
      <c r="A10" s="13" t="s">
        <v>23</v>
      </c>
      <c r="B10" s="21" t="s">
        <v>24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ht="96">
      <c r="A11" s="13"/>
      <c r="B11" s="12" t="s">
        <v>25</v>
      </c>
      <c r="C11" s="14" t="s">
        <v>20</v>
      </c>
      <c r="D11" s="12">
        <v>0.1</v>
      </c>
      <c r="E11" s="12">
        <v>100</v>
      </c>
      <c r="F11" s="12">
        <v>78.599999999999994</v>
      </c>
      <c r="G11" s="12">
        <v>100</v>
      </c>
      <c r="H11" s="12">
        <v>86.1</v>
      </c>
      <c r="I11" s="12">
        <v>100</v>
      </c>
      <c r="J11" s="12">
        <v>83.08</v>
      </c>
      <c r="K11" s="12"/>
      <c r="L11" s="12"/>
      <c r="M11" s="12"/>
      <c r="N11" s="12"/>
      <c r="O11" s="12">
        <v>100</v>
      </c>
      <c r="P11" s="12">
        <v>75.099999999999994</v>
      </c>
      <c r="Q11" s="12">
        <v>100</v>
      </c>
      <c r="R11" s="12">
        <v>100</v>
      </c>
      <c r="S11" s="12" t="s">
        <v>95</v>
      </c>
    </row>
    <row r="12" spans="1:19" ht="60">
      <c r="A12" s="13"/>
      <c r="B12" s="12" t="s">
        <v>26</v>
      </c>
      <c r="C12" s="14" t="s">
        <v>20</v>
      </c>
      <c r="D12" s="12">
        <v>0.1</v>
      </c>
      <c r="E12" s="12">
        <v>95</v>
      </c>
      <c r="F12" s="12">
        <v>89.7</v>
      </c>
      <c r="G12" s="12">
        <v>100</v>
      </c>
      <c r="H12" s="12">
        <v>84.4</v>
      </c>
      <c r="I12" s="12">
        <v>100</v>
      </c>
      <c r="J12" s="12">
        <v>82.4</v>
      </c>
      <c r="K12" s="12"/>
      <c r="L12" s="12"/>
      <c r="M12" s="12"/>
      <c r="N12" s="12"/>
      <c r="O12" s="12">
        <v>100</v>
      </c>
      <c r="P12" s="12">
        <v>82.99</v>
      </c>
      <c r="Q12" s="12">
        <v>100</v>
      </c>
      <c r="R12" s="12">
        <v>100</v>
      </c>
      <c r="S12" s="12" t="s">
        <v>27</v>
      </c>
    </row>
    <row r="13" spans="1:19" ht="32.25" customHeight="1">
      <c r="A13" s="13" t="s">
        <v>28</v>
      </c>
      <c r="B13" s="21" t="s">
        <v>29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t="14.25">
      <c r="A14" s="13" t="s">
        <v>30</v>
      </c>
      <c r="B14" s="21" t="s">
        <v>31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t="36">
      <c r="A15" s="13"/>
      <c r="B15" s="12" t="s">
        <v>32</v>
      </c>
      <c r="C15" s="14" t="s">
        <v>20</v>
      </c>
      <c r="D15" s="12">
        <v>0.1</v>
      </c>
      <c r="E15" s="12">
        <v>0</v>
      </c>
      <c r="F15" s="12">
        <v>98.24</v>
      </c>
      <c r="G15" s="12">
        <v>100</v>
      </c>
      <c r="H15" s="12">
        <v>76.819999999999993</v>
      </c>
      <c r="I15" s="12">
        <v>100</v>
      </c>
      <c r="J15" s="11">
        <v>90.19</v>
      </c>
      <c r="K15" s="12"/>
      <c r="L15" s="12"/>
      <c r="M15" s="12"/>
      <c r="N15" s="12"/>
      <c r="O15" s="12">
        <v>100</v>
      </c>
      <c r="P15" s="12">
        <v>97.4</v>
      </c>
      <c r="Q15" s="12">
        <v>100</v>
      </c>
      <c r="R15" s="12">
        <v>100</v>
      </c>
      <c r="S15" s="12"/>
    </row>
    <row r="16" spans="1:19" ht="72">
      <c r="A16" s="13"/>
      <c r="B16" s="12" t="s">
        <v>33</v>
      </c>
      <c r="C16" s="14" t="s">
        <v>20</v>
      </c>
      <c r="D16" s="12"/>
      <c r="E16" s="12">
        <v>0</v>
      </c>
      <c r="F16" s="12">
        <v>0</v>
      </c>
      <c r="G16" s="12">
        <v>100</v>
      </c>
      <c r="H16" s="12">
        <v>0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23" t="s">
        <v>90</v>
      </c>
    </row>
    <row r="17" spans="1:19" ht="33" customHeight="1">
      <c r="A17" s="13"/>
      <c r="B17" s="12" t="s">
        <v>34</v>
      </c>
      <c r="C17" s="14" t="s">
        <v>20</v>
      </c>
      <c r="D17" s="12">
        <v>0.1</v>
      </c>
      <c r="E17" s="12">
        <v>0</v>
      </c>
      <c r="F17" s="12">
        <v>0</v>
      </c>
      <c r="G17" s="12">
        <v>100</v>
      </c>
      <c r="H17" s="12">
        <v>0</v>
      </c>
      <c r="I17" s="12">
        <v>100</v>
      </c>
      <c r="J17" s="12">
        <v>0</v>
      </c>
      <c r="K17" s="12"/>
      <c r="L17" s="12"/>
      <c r="M17" s="12"/>
      <c r="N17" s="12"/>
      <c r="O17" s="12">
        <v>100</v>
      </c>
      <c r="P17" s="12">
        <v>0</v>
      </c>
      <c r="Q17" s="12">
        <v>100</v>
      </c>
      <c r="R17" s="12">
        <v>100</v>
      </c>
      <c r="S17" s="25"/>
    </row>
    <row r="18" spans="1:19" ht="14.25">
      <c r="A18" s="13" t="s">
        <v>35</v>
      </c>
      <c r="B18" s="21" t="s">
        <v>36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ht="27.75" customHeight="1">
      <c r="A19" s="13" t="s">
        <v>37</v>
      </c>
      <c r="B19" s="21" t="s">
        <v>38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ht="24.75" customHeight="1">
      <c r="A20" s="13"/>
      <c r="B20" s="12" t="s">
        <v>39</v>
      </c>
      <c r="C20" s="12"/>
      <c r="D20" s="12">
        <v>0.1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23" t="s">
        <v>96</v>
      </c>
    </row>
    <row r="21" spans="1:19">
      <c r="A21" s="13"/>
      <c r="B21" s="12" t="s">
        <v>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24"/>
    </row>
    <row r="22" spans="1:19" ht="17.25">
      <c r="A22" s="13"/>
      <c r="B22" s="12" t="s">
        <v>40</v>
      </c>
      <c r="C22" s="15" t="s">
        <v>41</v>
      </c>
      <c r="D22" s="12"/>
      <c r="E22" s="12">
        <v>3.92</v>
      </c>
      <c r="F22" s="12">
        <v>2.9</v>
      </c>
      <c r="G22" s="12">
        <v>2.6</v>
      </c>
      <c r="H22" s="12">
        <v>1.06</v>
      </c>
      <c r="I22" s="12">
        <v>2.58</v>
      </c>
      <c r="J22" s="12">
        <v>0.98</v>
      </c>
      <c r="K22" s="12"/>
      <c r="L22" s="12"/>
      <c r="M22" s="12"/>
      <c r="N22" s="12"/>
      <c r="O22" s="12">
        <v>2.58</v>
      </c>
      <c r="P22" s="12">
        <v>0.8</v>
      </c>
      <c r="Q22" s="12"/>
      <c r="R22" s="12"/>
      <c r="S22" s="25"/>
    </row>
    <row r="23" spans="1:19" ht="17.25" hidden="1">
      <c r="A23" s="13"/>
      <c r="B23" s="12" t="s">
        <v>42</v>
      </c>
      <c r="C23" s="15" t="s">
        <v>41</v>
      </c>
      <c r="D23" s="12"/>
      <c r="E23" s="12">
        <v>7.9</v>
      </c>
      <c r="F23" s="12">
        <v>7</v>
      </c>
      <c r="G23" s="12">
        <v>2.4</v>
      </c>
      <c r="H23" s="12">
        <v>2.39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4.25">
      <c r="A24" s="13" t="s">
        <v>43</v>
      </c>
      <c r="B24" s="21" t="s">
        <v>44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s="9" customFormat="1" ht="48.75">
      <c r="A25" s="16"/>
      <c r="B25" s="12" t="s">
        <v>45</v>
      </c>
      <c r="C25" s="17" t="s">
        <v>46</v>
      </c>
      <c r="D25" s="12" t="s">
        <v>7</v>
      </c>
      <c r="E25" s="12">
        <v>2</v>
      </c>
      <c r="F25" s="12">
        <v>11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v>29</v>
      </c>
      <c r="S25" s="18"/>
    </row>
    <row r="26" spans="1:19" s="9" customFormat="1" ht="72.75">
      <c r="A26" s="16"/>
      <c r="B26" s="12" t="s">
        <v>47</v>
      </c>
      <c r="C26" s="17" t="s">
        <v>20</v>
      </c>
      <c r="D26" s="12" t="s">
        <v>7</v>
      </c>
      <c r="E26" s="12"/>
      <c r="F26" s="12"/>
      <c r="G26" s="12">
        <v>2.5</v>
      </c>
      <c r="H26" s="12">
        <v>10.81</v>
      </c>
      <c r="I26" s="12">
        <v>2.5</v>
      </c>
      <c r="J26" s="12">
        <v>0</v>
      </c>
      <c r="K26" s="12"/>
      <c r="L26" s="12"/>
      <c r="M26" s="12"/>
      <c r="N26" s="12"/>
      <c r="O26" s="12">
        <v>2.5</v>
      </c>
      <c r="P26" s="12">
        <v>0</v>
      </c>
      <c r="Q26" s="12">
        <v>2.5</v>
      </c>
      <c r="R26" s="12">
        <v>2.5</v>
      </c>
      <c r="S26" s="18" t="s">
        <v>97</v>
      </c>
    </row>
    <row r="27" spans="1:19" ht="14.25">
      <c r="A27" s="13" t="s">
        <v>48</v>
      </c>
      <c r="B27" s="21" t="s">
        <v>49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ht="14.25">
      <c r="A28" s="13" t="s">
        <v>50</v>
      </c>
      <c r="B28" s="21" t="s">
        <v>51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ht="57" customHeight="1">
      <c r="A29" s="13"/>
      <c r="B29" s="12" t="s">
        <v>52</v>
      </c>
      <c r="C29" s="17" t="s">
        <v>46</v>
      </c>
      <c r="D29" s="12">
        <v>0.1</v>
      </c>
      <c r="E29" s="12">
        <v>0</v>
      </c>
      <c r="F29" s="12"/>
      <c r="G29" s="12">
        <v>1</v>
      </c>
      <c r="H29" s="12">
        <v>4</v>
      </c>
      <c r="I29" s="12">
        <v>1</v>
      </c>
      <c r="J29" s="12">
        <v>0</v>
      </c>
      <c r="K29" s="12"/>
      <c r="L29" s="12"/>
      <c r="M29" s="12"/>
      <c r="N29" s="12"/>
      <c r="O29" s="12">
        <v>2</v>
      </c>
      <c r="P29" s="12">
        <v>0</v>
      </c>
      <c r="Q29" s="12">
        <v>1</v>
      </c>
      <c r="R29" s="12">
        <v>1</v>
      </c>
      <c r="S29" s="26" t="s">
        <v>97</v>
      </c>
    </row>
    <row r="30" spans="1:19" ht="24.75">
      <c r="A30" s="13"/>
      <c r="B30" s="12" t="s">
        <v>98</v>
      </c>
      <c r="C30" s="17" t="s">
        <v>20</v>
      </c>
      <c r="D30" s="12">
        <v>0.1</v>
      </c>
      <c r="E30" s="12">
        <v>0</v>
      </c>
      <c r="F30" s="12">
        <v>100</v>
      </c>
      <c r="G30" s="12"/>
      <c r="H30" s="12"/>
      <c r="I30" s="12"/>
      <c r="J30" s="12"/>
      <c r="K30" s="12"/>
      <c r="L30" s="12"/>
      <c r="M30" s="12"/>
      <c r="N30" s="12"/>
      <c r="O30" s="12">
        <v>1</v>
      </c>
      <c r="P30" s="12">
        <v>0</v>
      </c>
      <c r="Q30" s="12"/>
      <c r="R30" s="12"/>
      <c r="S30" s="27"/>
    </row>
    <row r="31" spans="1:19" ht="24.75">
      <c r="A31" s="13"/>
      <c r="B31" s="12" t="s">
        <v>99</v>
      </c>
      <c r="C31" s="17" t="s">
        <v>20</v>
      </c>
      <c r="D31" s="12">
        <v>0.1</v>
      </c>
      <c r="E31" s="12">
        <v>0</v>
      </c>
      <c r="F31" s="12"/>
      <c r="G31" s="12"/>
      <c r="H31" s="12"/>
      <c r="I31" s="12"/>
      <c r="J31" s="12"/>
      <c r="K31" s="12"/>
      <c r="L31" s="12"/>
      <c r="M31" s="12"/>
      <c r="N31" s="12"/>
      <c r="O31" s="12">
        <v>2060</v>
      </c>
      <c r="P31" s="12">
        <v>2060</v>
      </c>
      <c r="Q31" s="12"/>
      <c r="R31" s="12"/>
      <c r="S31" s="12"/>
    </row>
    <row r="32" spans="1:19" ht="24.75" customHeight="1">
      <c r="A32" s="13" t="s">
        <v>53</v>
      </c>
      <c r="B32" s="21" t="s">
        <v>54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ht="36">
      <c r="A33" s="13"/>
      <c r="B33" s="12" t="s">
        <v>32</v>
      </c>
      <c r="C33" s="12" t="s">
        <v>20</v>
      </c>
      <c r="D33" s="12" t="s">
        <v>55</v>
      </c>
      <c r="E33" s="12"/>
      <c r="F33" s="12"/>
      <c r="G33" s="12">
        <v>100</v>
      </c>
      <c r="H33" s="12">
        <v>51.05</v>
      </c>
      <c r="I33" s="12">
        <v>100</v>
      </c>
      <c r="J33" s="12">
        <v>0</v>
      </c>
      <c r="K33" s="12"/>
      <c r="L33" s="12"/>
      <c r="M33" s="12"/>
      <c r="N33" s="12"/>
      <c r="O33" s="12">
        <v>100</v>
      </c>
      <c r="P33" s="12">
        <v>100</v>
      </c>
      <c r="Q33" s="12">
        <v>100</v>
      </c>
      <c r="R33" s="12">
        <v>100</v>
      </c>
      <c r="S33" s="12"/>
    </row>
    <row r="34" spans="1:19" ht="14.25" hidden="1">
      <c r="A34" s="13" t="s">
        <v>56</v>
      </c>
      <c r="B34" s="21" t="s">
        <v>57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ht="14.25" hidden="1">
      <c r="A35" s="19" t="s">
        <v>58</v>
      </c>
      <c r="B35" s="21" t="s">
        <v>59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t="84" hidden="1">
      <c r="A36" s="13"/>
      <c r="B36" s="12" t="s">
        <v>60</v>
      </c>
      <c r="C36" s="12" t="s">
        <v>20</v>
      </c>
      <c r="D36" s="12"/>
      <c r="E36" s="12"/>
      <c r="F36" s="12"/>
      <c r="G36" s="12">
        <v>100</v>
      </c>
      <c r="H36" s="12">
        <v>88.5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1:19" ht="14.25" hidden="1">
      <c r="A37" s="13" t="s">
        <v>61</v>
      </c>
      <c r="B37" s="21" t="s">
        <v>62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ht="14.25" hidden="1">
      <c r="A38" s="19" t="s">
        <v>63</v>
      </c>
      <c r="B38" s="21" t="s">
        <v>64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ht="36" hidden="1">
      <c r="A39" s="13"/>
      <c r="B39" s="12" t="s">
        <v>65</v>
      </c>
      <c r="C39" s="12" t="s">
        <v>20</v>
      </c>
      <c r="D39" s="12"/>
      <c r="E39" s="12"/>
      <c r="F39" s="12"/>
      <c r="G39" s="12">
        <v>5</v>
      </c>
      <c r="H39" s="12">
        <v>9.2799999999999994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 ht="72" hidden="1">
      <c r="A40" s="13"/>
      <c r="B40" s="12" t="s">
        <v>66</v>
      </c>
      <c r="C40" s="12" t="s">
        <v>20</v>
      </c>
      <c r="D40" s="12"/>
      <c r="E40" s="12"/>
      <c r="F40" s="12"/>
      <c r="G40" s="12">
        <v>20</v>
      </c>
      <c r="H40" s="12">
        <v>20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 ht="14.25" hidden="1">
      <c r="A41" s="19" t="s">
        <v>67</v>
      </c>
      <c r="B41" s="21" t="s">
        <v>68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ht="48" hidden="1">
      <c r="A42" s="13"/>
      <c r="B42" s="12" t="s">
        <v>69</v>
      </c>
      <c r="C42" s="12" t="s">
        <v>20</v>
      </c>
      <c r="D42" s="12"/>
      <c r="E42" s="12"/>
      <c r="F42" s="12"/>
      <c r="G42" s="12">
        <v>10</v>
      </c>
      <c r="H42" s="12">
        <v>10</v>
      </c>
      <c r="I42" s="12"/>
      <c r="J42" s="12"/>
      <c r="K42" s="12">
        <v>10</v>
      </c>
      <c r="L42" s="12">
        <v>10</v>
      </c>
      <c r="M42" s="12"/>
      <c r="N42" s="12"/>
      <c r="O42" s="12"/>
      <c r="P42" s="12"/>
      <c r="Q42" s="12"/>
      <c r="R42" s="12"/>
      <c r="S42" s="12"/>
    </row>
    <row r="43" spans="1:19" hidden="1">
      <c r="A43" s="13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19" ht="31.5" customHeight="1">
      <c r="A44" s="13" t="s">
        <v>56</v>
      </c>
      <c r="B44" s="21" t="s">
        <v>70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ht="14.25">
      <c r="A45" s="13" t="s">
        <v>71</v>
      </c>
      <c r="B45" s="21" t="s">
        <v>72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ht="36">
      <c r="A46" s="13"/>
      <c r="B46" s="12" t="s">
        <v>73</v>
      </c>
      <c r="C46" s="12" t="s">
        <v>20</v>
      </c>
      <c r="D46" s="12">
        <v>0.1</v>
      </c>
      <c r="E46" s="12"/>
      <c r="F46" s="12"/>
      <c r="G46" s="12">
        <v>100</v>
      </c>
      <c r="H46" s="12">
        <v>100</v>
      </c>
      <c r="I46" s="12">
        <v>100</v>
      </c>
      <c r="J46" s="12">
        <v>0</v>
      </c>
      <c r="K46" s="12"/>
      <c r="L46" s="12"/>
      <c r="M46" s="12"/>
      <c r="N46" s="12"/>
      <c r="O46" s="12">
        <v>100</v>
      </c>
      <c r="P46" s="12">
        <v>100</v>
      </c>
      <c r="Q46" s="12">
        <v>100</v>
      </c>
      <c r="R46" s="12">
        <v>100</v>
      </c>
      <c r="S46" s="12"/>
    </row>
    <row r="47" spans="1:19" ht="28.5" hidden="1" customHeight="1">
      <c r="A47" s="13" t="s">
        <v>61</v>
      </c>
      <c r="B47" s="21" t="s">
        <v>74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ht="14.25" hidden="1">
      <c r="A48" s="13" t="s">
        <v>63</v>
      </c>
      <c r="B48" s="21" t="s">
        <v>75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ht="84" hidden="1">
      <c r="A49" s="13"/>
      <c r="B49" s="12" t="s">
        <v>76</v>
      </c>
      <c r="C49" s="12" t="s">
        <v>20</v>
      </c>
      <c r="D49" s="12">
        <v>0.1</v>
      </c>
      <c r="E49" s="12"/>
      <c r="F49" s="12"/>
      <c r="G49" s="12">
        <v>13</v>
      </c>
      <c r="H49" s="12">
        <v>10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spans="1:19" ht="14.25">
      <c r="A50" s="13" t="s">
        <v>61</v>
      </c>
      <c r="B50" s="21" t="s">
        <v>92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ht="15" customHeight="1">
      <c r="A51" s="13" t="s">
        <v>63</v>
      </c>
      <c r="B51" s="21" t="s">
        <v>77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ht="60">
      <c r="A52" s="13"/>
      <c r="B52" s="12" t="s">
        <v>78</v>
      </c>
      <c r="C52" s="12" t="s">
        <v>46</v>
      </c>
      <c r="D52" s="12">
        <v>0.1</v>
      </c>
      <c r="E52" s="12"/>
      <c r="F52" s="12"/>
      <c r="G52" s="12">
        <v>7</v>
      </c>
      <c r="H52" s="12">
        <v>7</v>
      </c>
      <c r="I52" s="12">
        <v>4</v>
      </c>
      <c r="J52" s="12">
        <v>0</v>
      </c>
      <c r="K52" s="12"/>
      <c r="L52" s="12"/>
      <c r="M52" s="12"/>
      <c r="N52" s="12"/>
      <c r="O52" s="12">
        <v>4</v>
      </c>
      <c r="P52" s="12">
        <v>0</v>
      </c>
      <c r="Q52" s="12">
        <v>3</v>
      </c>
      <c r="R52" s="12"/>
      <c r="S52" s="12" t="s">
        <v>94</v>
      </c>
    </row>
    <row r="53" spans="1:19" ht="14.25" hidden="1">
      <c r="A53" s="7" t="s">
        <v>79</v>
      </c>
      <c r="B53" s="22" t="s">
        <v>80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</row>
    <row r="54" spans="1:19" ht="36" hidden="1">
      <c r="A54" s="7"/>
      <c r="B54" s="8" t="s">
        <v>81</v>
      </c>
      <c r="C54" s="8" t="s">
        <v>20</v>
      </c>
      <c r="D54" s="8" t="s">
        <v>55</v>
      </c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ht="14.25" hidden="1" customHeight="1">
      <c r="A55" s="10" t="s">
        <v>82</v>
      </c>
      <c r="B55" s="22" t="s">
        <v>57</v>
      </c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</row>
    <row r="56" spans="1:19" ht="14.25" hidden="1" customHeight="1">
      <c r="A56" s="2" t="s">
        <v>83</v>
      </c>
      <c r="B56" s="22" t="s">
        <v>59</v>
      </c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</row>
    <row r="57" spans="1:19" ht="84" hidden="1">
      <c r="A57" s="8"/>
      <c r="B57" s="8" t="s">
        <v>60</v>
      </c>
      <c r="C57" s="8" t="s">
        <v>20</v>
      </c>
      <c r="D57" s="8"/>
      <c r="E57" s="8"/>
      <c r="F57" s="8"/>
      <c r="G57" s="8"/>
      <c r="H57" s="8"/>
      <c r="I57" s="8"/>
      <c r="J57" s="8"/>
      <c r="K57" s="8">
        <v>100</v>
      </c>
      <c r="L57" s="8">
        <v>88.5</v>
      </c>
      <c r="M57" s="8"/>
      <c r="N57" s="8"/>
      <c r="O57" s="8"/>
      <c r="P57" s="8"/>
      <c r="Q57" s="8"/>
      <c r="R57" s="8"/>
      <c r="S57" s="8"/>
    </row>
    <row r="58" spans="1:19" ht="27.75" hidden="1" customHeight="1">
      <c r="A58" s="8" t="s">
        <v>84</v>
      </c>
      <c r="B58" s="22" t="s">
        <v>62</v>
      </c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</row>
    <row r="59" spans="1:19" ht="26.25" hidden="1" customHeight="1">
      <c r="A59" s="2" t="s">
        <v>85</v>
      </c>
      <c r="B59" s="22" t="s">
        <v>64</v>
      </c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</row>
    <row r="60" spans="1:19" ht="36" hidden="1">
      <c r="A60" s="8"/>
      <c r="B60" s="8" t="s">
        <v>65</v>
      </c>
      <c r="C60" s="8" t="s">
        <v>20</v>
      </c>
      <c r="D60" s="8"/>
      <c r="E60" s="8"/>
      <c r="F60" s="8"/>
      <c r="G60" s="8"/>
      <c r="H60" s="8"/>
      <c r="I60" s="8"/>
      <c r="J60" s="8"/>
      <c r="K60" s="8">
        <v>5</v>
      </c>
      <c r="L60" s="8">
        <v>9.2799999999999994</v>
      </c>
      <c r="M60" s="8"/>
      <c r="N60" s="8"/>
      <c r="O60" s="8"/>
      <c r="P60" s="8"/>
      <c r="Q60" s="8"/>
      <c r="R60" s="8"/>
      <c r="S60" s="8"/>
    </row>
    <row r="61" spans="1:19" ht="72" hidden="1">
      <c r="A61" s="8"/>
      <c r="B61" s="8" t="s">
        <v>66</v>
      </c>
      <c r="C61" s="8" t="s">
        <v>20</v>
      </c>
      <c r="D61" s="8"/>
      <c r="E61" s="8"/>
      <c r="F61" s="8"/>
      <c r="G61" s="8"/>
      <c r="H61" s="8"/>
      <c r="I61" s="8"/>
      <c r="J61" s="8"/>
      <c r="K61" s="8">
        <v>20</v>
      </c>
      <c r="L61" s="8">
        <v>20</v>
      </c>
      <c r="M61" s="8"/>
      <c r="N61" s="8"/>
      <c r="O61" s="8"/>
      <c r="P61" s="8"/>
      <c r="Q61" s="8"/>
      <c r="R61" s="8"/>
      <c r="S61" s="8"/>
    </row>
    <row r="62" spans="1:19" ht="32.25" hidden="1" customHeight="1">
      <c r="A62" s="2" t="s">
        <v>86</v>
      </c>
      <c r="B62" s="22" t="s">
        <v>68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</row>
    <row r="63" spans="1:19" ht="48" hidden="1">
      <c r="A63" s="8"/>
      <c r="B63" s="8" t="s">
        <v>69</v>
      </c>
      <c r="C63" s="8" t="s">
        <v>20</v>
      </c>
      <c r="D63" s="8"/>
      <c r="E63" s="8"/>
      <c r="F63" s="8"/>
      <c r="G63" s="8"/>
      <c r="H63" s="8"/>
      <c r="I63" s="8"/>
      <c r="J63" s="8"/>
      <c r="K63" s="8">
        <v>10</v>
      </c>
      <c r="L63" s="8">
        <v>10</v>
      </c>
      <c r="M63" s="8"/>
      <c r="N63" s="8"/>
      <c r="O63" s="8"/>
      <c r="P63" s="8"/>
      <c r="Q63" s="8"/>
      <c r="R63" s="8"/>
      <c r="S63" s="8"/>
    </row>
    <row r="64" spans="1:19" ht="27" customHeight="1">
      <c r="B64" s="20" t="s">
        <v>89</v>
      </c>
      <c r="C64" s="20"/>
      <c r="D64" s="20"/>
      <c r="E64" s="20"/>
      <c r="F64" s="20"/>
      <c r="G64" s="20"/>
      <c r="H64" s="20"/>
      <c r="I64" s="20"/>
    </row>
    <row r="65" spans="2:2">
      <c r="B65" s="2" t="s">
        <v>87</v>
      </c>
    </row>
    <row r="66" spans="2:2">
      <c r="B66" s="2" t="s">
        <v>88</v>
      </c>
    </row>
  </sheetData>
  <mergeCells count="48">
    <mergeCell ref="B1:S1"/>
    <mergeCell ref="A3:A5"/>
    <mergeCell ref="B3:B5"/>
    <mergeCell ref="C3:C5"/>
    <mergeCell ref="D3:D5"/>
    <mergeCell ref="E3:H3"/>
    <mergeCell ref="I3:P3"/>
    <mergeCell ref="Q3:R3"/>
    <mergeCell ref="S3:S5"/>
    <mergeCell ref="G4:H4"/>
    <mergeCell ref="S16:S17"/>
    <mergeCell ref="I4:J4"/>
    <mergeCell ref="K4:L4"/>
    <mergeCell ref="M4:N4"/>
    <mergeCell ref="O4:P4"/>
    <mergeCell ref="Q4:Q5"/>
    <mergeCell ref="R4:R5"/>
    <mergeCell ref="B6:S6"/>
    <mergeCell ref="B9:S9"/>
    <mergeCell ref="B10:S10"/>
    <mergeCell ref="B13:S13"/>
    <mergeCell ref="B14:S14"/>
    <mergeCell ref="B44:S44"/>
    <mergeCell ref="B18:S18"/>
    <mergeCell ref="B19:S19"/>
    <mergeCell ref="B24:S24"/>
    <mergeCell ref="B27:S27"/>
    <mergeCell ref="B28:S28"/>
    <mergeCell ref="B32:S32"/>
    <mergeCell ref="B34:S34"/>
    <mergeCell ref="B35:S35"/>
    <mergeCell ref="B37:S37"/>
    <mergeCell ref="B38:S38"/>
    <mergeCell ref="B41:S41"/>
    <mergeCell ref="S20:S22"/>
    <mergeCell ref="S29:S30"/>
    <mergeCell ref="B64:I64"/>
    <mergeCell ref="B45:S45"/>
    <mergeCell ref="B47:S47"/>
    <mergeCell ref="B48:S48"/>
    <mergeCell ref="B50:S50"/>
    <mergeCell ref="B51:S51"/>
    <mergeCell ref="B53:S53"/>
    <mergeCell ref="B55:S55"/>
    <mergeCell ref="B56:S56"/>
    <mergeCell ref="B58:S58"/>
    <mergeCell ref="B59:S59"/>
    <mergeCell ref="B62:S62"/>
  </mergeCells>
  <pageMargins left="0.25" right="0.25" top="0.75" bottom="0.75" header="0.3" footer="0.3"/>
  <pageSetup paperSize="9" scale="5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79"/>
  <sheetViews>
    <sheetView workbookViewId="0">
      <selection activeCell="C26" sqref="C26:C28"/>
    </sheetView>
  </sheetViews>
  <sheetFormatPr defaultColWidth="9.140625" defaultRowHeight="12"/>
  <cols>
    <col min="1" max="1" width="5.5703125" style="34" customWidth="1"/>
    <col min="2" max="2" width="25.5703125" style="34" customWidth="1"/>
    <col min="3" max="3" width="33.85546875" style="34" customWidth="1"/>
    <col min="4" max="4" width="39.28515625" style="34" customWidth="1"/>
    <col min="5" max="6" width="9.140625" style="34"/>
    <col min="7" max="7" width="10.85546875" style="34" customWidth="1"/>
    <col min="8" max="8" width="10.28515625" style="34" customWidth="1"/>
    <col min="9" max="9" width="11.42578125" style="97" customWidth="1"/>
    <col min="10" max="10" width="12" style="97" customWidth="1"/>
    <col min="11" max="12" width="11.140625" style="97" bestFit="1" customWidth="1"/>
    <col min="13" max="14" width="12.28515625" style="81" customWidth="1"/>
    <col min="15" max="16" width="11.140625" style="98" bestFit="1" customWidth="1"/>
    <col min="17" max="17" width="13.42578125" style="34" customWidth="1"/>
    <col min="18" max="16384" width="9.140625" style="34"/>
  </cols>
  <sheetData>
    <row r="1" spans="1:17">
      <c r="A1" s="33" t="s">
        <v>100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>
      <c r="A2" s="35"/>
      <c r="B2" s="35"/>
      <c r="C2" s="35"/>
      <c r="D2" s="35"/>
      <c r="E2" s="35"/>
      <c r="F2" s="35"/>
      <c r="G2" s="35"/>
      <c r="H2" s="35"/>
      <c r="I2" s="36"/>
      <c r="J2" s="36"/>
      <c r="K2" s="36"/>
      <c r="L2" s="36"/>
      <c r="M2" s="37"/>
      <c r="N2" s="37"/>
      <c r="O2" s="38"/>
      <c r="P2" s="38"/>
      <c r="Q2" s="35"/>
    </row>
    <row r="3" spans="1:17">
      <c r="A3" s="39" t="s">
        <v>0</v>
      </c>
      <c r="B3" s="39" t="s">
        <v>101</v>
      </c>
      <c r="C3" s="39" t="s">
        <v>102</v>
      </c>
      <c r="D3" s="39" t="s">
        <v>103</v>
      </c>
      <c r="E3" s="40" t="s">
        <v>104</v>
      </c>
      <c r="F3" s="40"/>
      <c r="G3" s="40"/>
      <c r="H3" s="40"/>
      <c r="I3" s="40" t="s">
        <v>105</v>
      </c>
      <c r="J3" s="40"/>
      <c r="K3" s="40"/>
      <c r="L3" s="40"/>
      <c r="M3" s="40"/>
      <c r="N3" s="40"/>
      <c r="O3" s="40"/>
      <c r="P3" s="40"/>
      <c r="Q3" s="40" t="s">
        <v>106</v>
      </c>
    </row>
    <row r="4" spans="1:17">
      <c r="A4" s="39"/>
      <c r="B4" s="39"/>
      <c r="C4" s="39"/>
      <c r="D4" s="39"/>
      <c r="E4" s="40" t="s">
        <v>103</v>
      </c>
      <c r="F4" s="40" t="s">
        <v>107</v>
      </c>
      <c r="G4" s="40" t="s">
        <v>108</v>
      </c>
      <c r="H4" s="40" t="s">
        <v>109</v>
      </c>
      <c r="I4" s="41" t="s">
        <v>110</v>
      </c>
      <c r="J4" s="41"/>
      <c r="K4" s="42" t="s">
        <v>111</v>
      </c>
      <c r="L4" s="43"/>
      <c r="M4" s="44" t="s">
        <v>112</v>
      </c>
      <c r="N4" s="44"/>
      <c r="O4" s="45" t="s">
        <v>113</v>
      </c>
      <c r="P4" s="45"/>
      <c r="Q4" s="40"/>
    </row>
    <row r="5" spans="1:17">
      <c r="A5" s="39"/>
      <c r="B5" s="39"/>
      <c r="C5" s="39"/>
      <c r="D5" s="39"/>
      <c r="E5" s="40"/>
      <c r="F5" s="40"/>
      <c r="G5" s="40"/>
      <c r="H5" s="40"/>
      <c r="I5" s="41"/>
      <c r="J5" s="41"/>
      <c r="K5" s="46"/>
      <c r="L5" s="47"/>
      <c r="M5" s="44"/>
      <c r="N5" s="44"/>
      <c r="O5" s="45" t="s">
        <v>114</v>
      </c>
      <c r="P5" s="45" t="s">
        <v>115</v>
      </c>
      <c r="Q5" s="40"/>
    </row>
    <row r="6" spans="1:17">
      <c r="A6" s="39"/>
      <c r="B6" s="39"/>
      <c r="C6" s="39"/>
      <c r="D6" s="39"/>
      <c r="E6" s="40"/>
      <c r="F6" s="40"/>
      <c r="G6" s="40"/>
      <c r="H6" s="40"/>
      <c r="I6" s="41"/>
      <c r="J6" s="41"/>
      <c r="K6" s="46"/>
      <c r="L6" s="47"/>
      <c r="M6" s="44"/>
      <c r="N6" s="44"/>
      <c r="O6" s="45"/>
      <c r="P6" s="45"/>
      <c r="Q6" s="40"/>
    </row>
    <row r="7" spans="1:17">
      <c r="A7" s="39"/>
      <c r="B7" s="39"/>
      <c r="C7" s="39"/>
      <c r="D7" s="39"/>
      <c r="E7" s="40"/>
      <c r="F7" s="40"/>
      <c r="G7" s="40"/>
      <c r="H7" s="40"/>
      <c r="I7" s="41"/>
      <c r="J7" s="41"/>
      <c r="K7" s="46"/>
      <c r="L7" s="47"/>
      <c r="M7" s="44"/>
      <c r="N7" s="44"/>
      <c r="O7" s="45"/>
      <c r="P7" s="45"/>
      <c r="Q7" s="40"/>
    </row>
    <row r="8" spans="1:17">
      <c r="A8" s="39"/>
      <c r="B8" s="39"/>
      <c r="C8" s="39"/>
      <c r="D8" s="39"/>
      <c r="E8" s="40"/>
      <c r="F8" s="40"/>
      <c r="G8" s="40"/>
      <c r="H8" s="40"/>
      <c r="I8" s="41"/>
      <c r="J8" s="41"/>
      <c r="K8" s="48"/>
      <c r="L8" s="49"/>
      <c r="M8" s="44"/>
      <c r="N8" s="44"/>
      <c r="O8" s="45"/>
      <c r="P8" s="45"/>
      <c r="Q8" s="40"/>
    </row>
    <row r="9" spans="1:17">
      <c r="A9" s="39"/>
      <c r="B9" s="39"/>
      <c r="C9" s="39"/>
      <c r="D9" s="39"/>
      <c r="E9" s="40"/>
      <c r="F9" s="40"/>
      <c r="G9" s="40"/>
      <c r="H9" s="40"/>
      <c r="I9" s="50" t="s">
        <v>116</v>
      </c>
      <c r="J9" s="50" t="s">
        <v>5</v>
      </c>
      <c r="K9" s="50" t="s">
        <v>116</v>
      </c>
      <c r="L9" s="50" t="s">
        <v>5</v>
      </c>
      <c r="M9" s="51" t="s">
        <v>116</v>
      </c>
      <c r="N9" s="51" t="s">
        <v>5</v>
      </c>
      <c r="O9" s="45"/>
      <c r="P9" s="45"/>
      <c r="Q9" s="40"/>
    </row>
    <row r="10" spans="1:17">
      <c r="A10" s="52">
        <v>1</v>
      </c>
      <c r="B10" s="52">
        <v>2</v>
      </c>
      <c r="C10" s="52">
        <v>3</v>
      </c>
      <c r="D10" s="52">
        <v>4</v>
      </c>
      <c r="E10" s="52">
        <v>5</v>
      </c>
      <c r="F10" s="52">
        <v>6</v>
      </c>
      <c r="G10" s="52">
        <v>7</v>
      </c>
      <c r="H10" s="52">
        <v>8</v>
      </c>
      <c r="I10" s="53">
        <v>9</v>
      </c>
      <c r="J10" s="53">
        <v>10</v>
      </c>
      <c r="K10" s="53">
        <v>11</v>
      </c>
      <c r="L10" s="53">
        <v>12</v>
      </c>
      <c r="M10" s="52">
        <v>13</v>
      </c>
      <c r="N10" s="52">
        <v>14</v>
      </c>
      <c r="O10" s="53">
        <v>15</v>
      </c>
      <c r="P10" s="53">
        <v>16</v>
      </c>
      <c r="Q10" s="52">
        <v>17</v>
      </c>
    </row>
    <row r="11" spans="1:17">
      <c r="A11" s="54">
        <v>1</v>
      </c>
      <c r="B11" s="55" t="s">
        <v>117</v>
      </c>
      <c r="C11" s="56" t="s">
        <v>118</v>
      </c>
      <c r="D11" s="57" t="s">
        <v>119</v>
      </c>
      <c r="E11" s="58" t="s">
        <v>7</v>
      </c>
      <c r="F11" s="58" t="s">
        <v>7</v>
      </c>
      <c r="G11" s="58" t="s">
        <v>7</v>
      </c>
      <c r="H11" s="58" t="s">
        <v>7</v>
      </c>
      <c r="I11" s="59">
        <f t="shared" ref="I11:P11" si="0">SUM(I13:I14)</f>
        <v>208568.8805</v>
      </c>
      <c r="J11" s="59">
        <f t="shared" si="0"/>
        <v>160161.35079</v>
      </c>
      <c r="K11" s="59">
        <f t="shared" si="0"/>
        <v>45751.468240000002</v>
      </c>
      <c r="L11" s="59">
        <f t="shared" si="0"/>
        <v>45358.57548</v>
      </c>
      <c r="M11" s="60">
        <f t="shared" si="0"/>
        <v>139157.82227999999</v>
      </c>
      <c r="N11" s="60">
        <f t="shared" si="0"/>
        <v>121680.40516000001</v>
      </c>
      <c r="O11" s="59">
        <f t="shared" si="0"/>
        <v>106697.429</v>
      </c>
      <c r="P11" s="59">
        <f t="shared" si="0"/>
        <v>107548.59600000001</v>
      </c>
      <c r="Q11" s="61"/>
    </row>
    <row r="12" spans="1:17">
      <c r="A12" s="62"/>
      <c r="B12" s="63"/>
      <c r="C12" s="63"/>
      <c r="D12" s="57" t="s">
        <v>6</v>
      </c>
      <c r="E12" s="58"/>
      <c r="F12" s="58"/>
      <c r="G12" s="58"/>
      <c r="H12" s="58"/>
      <c r="I12" s="59"/>
      <c r="J12" s="59"/>
      <c r="K12" s="59"/>
      <c r="L12" s="59"/>
      <c r="M12" s="59"/>
      <c r="N12" s="59"/>
      <c r="O12" s="59"/>
      <c r="P12" s="59"/>
      <c r="Q12" s="61"/>
    </row>
    <row r="13" spans="1:17" ht="36">
      <c r="A13" s="62"/>
      <c r="B13" s="63"/>
      <c r="C13" s="63"/>
      <c r="D13" s="57" t="s">
        <v>120</v>
      </c>
      <c r="E13" s="64" t="s">
        <v>121</v>
      </c>
      <c r="F13" s="58" t="s">
        <v>7</v>
      </c>
      <c r="G13" s="58" t="s">
        <v>7</v>
      </c>
      <c r="H13" s="58" t="s">
        <v>7</v>
      </c>
      <c r="I13" s="59">
        <f>SUM(I24,I28,I32)</f>
        <v>63262.494999999995</v>
      </c>
      <c r="J13" s="59">
        <f>SUM(J24,J28,J32)</f>
        <v>14957.837889999999</v>
      </c>
      <c r="K13" s="59">
        <f>SUM(K24,K28,K32)</f>
        <v>0</v>
      </c>
      <c r="L13" s="59">
        <f>SUM(L24,L28,L32)</f>
        <v>0</v>
      </c>
      <c r="M13" s="59">
        <f>SUM(M20,M24,M28,M32,M38)</f>
        <v>18378.070230000001</v>
      </c>
      <c r="N13" s="59">
        <f>SUM(N20,N24,N28,N32,N38)</f>
        <v>10551.066000000001</v>
      </c>
      <c r="O13" s="59">
        <f>SUM(O24,O28,O32,O38)</f>
        <v>4638.6289999999999</v>
      </c>
      <c r="P13" s="59">
        <f>SUM(P24,P28,P32,P38)</f>
        <v>4428.7960000000003</v>
      </c>
      <c r="Q13" s="61"/>
    </row>
    <row r="14" spans="1:17" ht="48">
      <c r="A14" s="62"/>
      <c r="B14" s="63"/>
      <c r="C14" s="63"/>
      <c r="D14" s="57" t="s">
        <v>122</v>
      </c>
      <c r="E14" s="64" t="s">
        <v>123</v>
      </c>
      <c r="F14" s="58" t="s">
        <v>7</v>
      </c>
      <c r="G14" s="58" t="s">
        <v>7</v>
      </c>
      <c r="H14" s="58" t="s">
        <v>7</v>
      </c>
      <c r="I14" s="59">
        <f t="shared" ref="I14:P14" si="1">SUM(I17,I21,I25,I31,I35,I39)</f>
        <v>145306.3855</v>
      </c>
      <c r="J14" s="59">
        <f t="shared" si="1"/>
        <v>145203.5129</v>
      </c>
      <c r="K14" s="59">
        <f t="shared" si="1"/>
        <v>45751.468240000002</v>
      </c>
      <c r="L14" s="59">
        <f t="shared" si="1"/>
        <v>45358.57548</v>
      </c>
      <c r="M14" s="59">
        <f t="shared" si="1"/>
        <v>120779.75205</v>
      </c>
      <c r="N14" s="59">
        <f t="shared" si="1"/>
        <v>111129.33916</v>
      </c>
      <c r="O14" s="59">
        <f t="shared" si="1"/>
        <v>102058.8</v>
      </c>
      <c r="P14" s="59">
        <f t="shared" si="1"/>
        <v>103119.8</v>
      </c>
      <c r="Q14" s="61"/>
    </row>
    <row r="15" spans="1:17">
      <c r="A15" s="54">
        <v>2</v>
      </c>
      <c r="B15" s="65" t="s">
        <v>124</v>
      </c>
      <c r="C15" s="56" t="s">
        <v>125</v>
      </c>
      <c r="D15" s="57" t="s">
        <v>119</v>
      </c>
      <c r="E15" s="58" t="s">
        <v>7</v>
      </c>
      <c r="F15" s="58" t="s">
        <v>7</v>
      </c>
      <c r="G15" s="58" t="s">
        <v>7</v>
      </c>
      <c r="H15" s="58" t="s">
        <v>7</v>
      </c>
      <c r="I15" s="59">
        <f t="shared" ref="I15:P15" si="2">I17</f>
        <v>7808.1569</v>
      </c>
      <c r="J15" s="59">
        <f t="shared" si="2"/>
        <v>7734.6578499999996</v>
      </c>
      <c r="K15" s="59">
        <f t="shared" si="2"/>
        <v>4006.1822400000001</v>
      </c>
      <c r="L15" s="59">
        <f t="shared" si="2"/>
        <v>3613.2894799999999</v>
      </c>
      <c r="M15" s="59">
        <f t="shared" si="2"/>
        <v>8214.5935000000009</v>
      </c>
      <c r="N15" s="59">
        <f t="shared" si="2"/>
        <v>8000.4861899999996</v>
      </c>
      <c r="O15" s="59">
        <f t="shared" si="2"/>
        <v>7450</v>
      </c>
      <c r="P15" s="59">
        <f t="shared" si="2"/>
        <v>7556</v>
      </c>
      <c r="Q15" s="61"/>
    </row>
    <row r="16" spans="1:17">
      <c r="A16" s="62"/>
      <c r="B16" s="66"/>
      <c r="C16" s="67"/>
      <c r="D16" s="57" t="s">
        <v>6</v>
      </c>
      <c r="E16" s="58"/>
      <c r="F16" s="58"/>
      <c r="G16" s="58"/>
      <c r="H16" s="58"/>
      <c r="I16" s="59"/>
      <c r="J16" s="59"/>
      <c r="K16" s="59"/>
      <c r="L16" s="59"/>
      <c r="M16" s="59"/>
      <c r="N16" s="59"/>
      <c r="O16" s="59"/>
      <c r="P16" s="59"/>
      <c r="Q16" s="61"/>
    </row>
    <row r="17" spans="1:17" ht="48">
      <c r="A17" s="62"/>
      <c r="B17" s="68"/>
      <c r="C17" s="69"/>
      <c r="D17" s="57" t="s">
        <v>122</v>
      </c>
      <c r="E17" s="64" t="s">
        <v>123</v>
      </c>
      <c r="F17" s="58" t="s">
        <v>7</v>
      </c>
      <c r="G17" s="58" t="s">
        <v>7</v>
      </c>
      <c r="H17" s="58" t="s">
        <v>7</v>
      </c>
      <c r="I17" s="59">
        <v>7808.1569</v>
      </c>
      <c r="J17" s="59">
        <v>7734.6578499999996</v>
      </c>
      <c r="K17" s="59">
        <v>4006.1822400000001</v>
      </c>
      <c r="L17" s="59">
        <v>3613.2894799999999</v>
      </c>
      <c r="M17" s="59">
        <v>8214.5935000000009</v>
      </c>
      <c r="N17" s="59">
        <v>8000.4861899999996</v>
      </c>
      <c r="O17" s="59">
        <v>7450</v>
      </c>
      <c r="P17" s="59">
        <v>7556</v>
      </c>
      <c r="Q17" s="61"/>
    </row>
    <row r="18" spans="1:17">
      <c r="A18" s="70">
        <v>3</v>
      </c>
      <c r="B18" s="65" t="s">
        <v>126</v>
      </c>
      <c r="C18" s="56" t="s">
        <v>127</v>
      </c>
      <c r="D18" s="57" t="s">
        <v>119</v>
      </c>
      <c r="E18" s="61" t="s">
        <v>7</v>
      </c>
      <c r="F18" s="58" t="s">
        <v>7</v>
      </c>
      <c r="G18" s="58" t="s">
        <v>7</v>
      </c>
      <c r="H18" s="58" t="s">
        <v>7</v>
      </c>
      <c r="I18" s="59">
        <f>SUM(I21)</f>
        <v>48.6</v>
      </c>
      <c r="J18" s="59">
        <f t="shared" ref="J18:P18" si="3">SUM(J21)</f>
        <v>48.6</v>
      </c>
      <c r="K18" s="59">
        <f t="shared" si="3"/>
        <v>0</v>
      </c>
      <c r="L18" s="59">
        <f t="shared" si="3"/>
        <v>0</v>
      </c>
      <c r="M18" s="59">
        <f>SUM(M20:M21)</f>
        <v>28476.064030000001</v>
      </c>
      <c r="N18" s="59">
        <f>SUM(N20:N21)</f>
        <v>15975.67022</v>
      </c>
      <c r="O18" s="59">
        <f t="shared" si="3"/>
        <v>45</v>
      </c>
      <c r="P18" s="59">
        <f t="shared" si="3"/>
        <v>1000</v>
      </c>
      <c r="Q18" s="61"/>
    </row>
    <row r="19" spans="1:17">
      <c r="A19" s="71"/>
      <c r="B19" s="66"/>
      <c r="C19" s="72"/>
      <c r="D19" s="57" t="s">
        <v>6</v>
      </c>
      <c r="E19" s="61"/>
      <c r="F19" s="58"/>
      <c r="G19" s="58"/>
      <c r="H19" s="58"/>
      <c r="I19" s="59"/>
      <c r="J19" s="59"/>
      <c r="K19" s="59"/>
      <c r="L19" s="59"/>
      <c r="M19" s="73"/>
      <c r="N19" s="73"/>
      <c r="O19" s="59"/>
      <c r="P19" s="59"/>
      <c r="Q19" s="61"/>
    </row>
    <row r="20" spans="1:17" ht="36">
      <c r="A20" s="71"/>
      <c r="B20" s="66"/>
      <c r="C20" s="72"/>
      <c r="D20" s="57" t="s">
        <v>120</v>
      </c>
      <c r="E20" s="64" t="s">
        <v>121</v>
      </c>
      <c r="F20" s="58"/>
      <c r="G20" s="58"/>
      <c r="H20" s="58"/>
      <c r="I20" s="59"/>
      <c r="J20" s="59"/>
      <c r="K20" s="59"/>
      <c r="L20" s="59"/>
      <c r="M20" s="59">
        <v>7574.1042299999999</v>
      </c>
      <c r="N20" s="73"/>
      <c r="O20" s="59"/>
      <c r="P20" s="59"/>
      <c r="Q20" s="61"/>
    </row>
    <row r="21" spans="1:17" ht="48">
      <c r="A21" s="71"/>
      <c r="B21" s="66"/>
      <c r="C21" s="72"/>
      <c r="D21" s="57" t="s">
        <v>122</v>
      </c>
      <c r="E21" s="64" t="s">
        <v>123</v>
      </c>
      <c r="F21" s="58" t="s">
        <v>7</v>
      </c>
      <c r="G21" s="58" t="s">
        <v>7</v>
      </c>
      <c r="H21" s="58" t="s">
        <v>7</v>
      </c>
      <c r="I21" s="59">
        <v>48.6</v>
      </c>
      <c r="J21" s="59">
        <v>48.6</v>
      </c>
      <c r="K21" s="59"/>
      <c r="L21" s="59"/>
      <c r="M21" s="59">
        <v>20901.959800000001</v>
      </c>
      <c r="N21" s="59">
        <v>15975.67022</v>
      </c>
      <c r="O21" s="59">
        <v>45</v>
      </c>
      <c r="P21" s="59">
        <v>1000</v>
      </c>
      <c r="Q21" s="61"/>
    </row>
    <row r="22" spans="1:17">
      <c r="A22" s="70">
        <v>4</v>
      </c>
      <c r="B22" s="65" t="s">
        <v>128</v>
      </c>
      <c r="C22" s="56" t="s">
        <v>129</v>
      </c>
      <c r="D22" s="57" t="s">
        <v>119</v>
      </c>
      <c r="E22" s="58" t="s">
        <v>7</v>
      </c>
      <c r="F22" s="58" t="s">
        <v>7</v>
      </c>
      <c r="G22" s="58" t="s">
        <v>7</v>
      </c>
      <c r="H22" s="58" t="s">
        <v>7</v>
      </c>
      <c r="I22" s="74">
        <f t="shared" ref="I22:N22" si="4">I24+I25</f>
        <v>16834.661</v>
      </c>
      <c r="J22" s="74">
        <f t="shared" si="4"/>
        <v>16314.07453</v>
      </c>
      <c r="K22" s="59">
        <f t="shared" si="4"/>
        <v>349.18200000000002</v>
      </c>
      <c r="L22" s="59">
        <f t="shared" si="4"/>
        <v>349.18200000000002</v>
      </c>
      <c r="M22" s="74">
        <f t="shared" si="4"/>
        <v>13624.454750000001</v>
      </c>
      <c r="N22" s="74">
        <f t="shared" si="4"/>
        <v>13308.70075</v>
      </c>
      <c r="O22" s="74"/>
      <c r="P22" s="74"/>
      <c r="Q22" s="58"/>
    </row>
    <row r="23" spans="1:17">
      <c r="A23" s="71"/>
      <c r="B23" s="66"/>
      <c r="C23" s="72"/>
      <c r="D23" s="57" t="s">
        <v>6</v>
      </c>
      <c r="E23" s="58"/>
      <c r="F23" s="58"/>
      <c r="G23" s="58"/>
      <c r="H23" s="58"/>
      <c r="I23" s="74"/>
      <c r="J23" s="74"/>
      <c r="K23" s="74"/>
      <c r="L23" s="74"/>
      <c r="M23" s="74"/>
      <c r="N23" s="74"/>
      <c r="O23" s="74"/>
      <c r="P23" s="74"/>
      <c r="Q23" s="58"/>
    </row>
    <row r="24" spans="1:17" ht="36">
      <c r="A24" s="71"/>
      <c r="B24" s="66"/>
      <c r="C24" s="72"/>
      <c r="D24" s="57" t="s">
        <v>120</v>
      </c>
      <c r="E24" s="64" t="s">
        <v>121</v>
      </c>
      <c r="F24" s="58" t="s">
        <v>7</v>
      </c>
      <c r="G24" s="58" t="s">
        <v>7</v>
      </c>
      <c r="H24" s="58" t="s">
        <v>7</v>
      </c>
      <c r="I24" s="74">
        <v>6540.5050000000001</v>
      </c>
      <c r="J24" s="74">
        <v>6048.0874299999996</v>
      </c>
      <c r="K24" s="74"/>
      <c r="L24" s="74"/>
      <c r="M24" s="74">
        <v>5088.6559999999999</v>
      </c>
      <c r="N24" s="74">
        <v>4835.7560000000003</v>
      </c>
      <c r="O24" s="74"/>
      <c r="P24" s="74"/>
      <c r="Q24" s="58"/>
    </row>
    <row r="25" spans="1:17" ht="48">
      <c r="A25" s="71"/>
      <c r="B25" s="68"/>
      <c r="C25" s="75"/>
      <c r="D25" s="57" t="s">
        <v>122</v>
      </c>
      <c r="E25" s="64" t="s">
        <v>123</v>
      </c>
      <c r="F25" s="58" t="s">
        <v>7</v>
      </c>
      <c r="G25" s="58" t="s">
        <v>7</v>
      </c>
      <c r="H25" s="58" t="s">
        <v>7</v>
      </c>
      <c r="I25" s="74">
        <v>10294.156000000001</v>
      </c>
      <c r="J25" s="74">
        <v>10265.9871</v>
      </c>
      <c r="K25" s="74">
        <v>349.18200000000002</v>
      </c>
      <c r="L25" s="74">
        <v>349.18200000000002</v>
      </c>
      <c r="M25" s="74">
        <v>8535.7987499999999</v>
      </c>
      <c r="N25" s="74">
        <v>8472.9447500000006</v>
      </c>
      <c r="O25" s="74"/>
      <c r="P25" s="74"/>
      <c r="Q25" s="58"/>
    </row>
    <row r="26" spans="1:17">
      <c r="A26" s="70">
        <v>5</v>
      </c>
      <c r="B26" s="65" t="s">
        <v>130</v>
      </c>
      <c r="C26" s="56" t="s">
        <v>131</v>
      </c>
      <c r="D26" s="57" t="s">
        <v>119</v>
      </c>
      <c r="E26" s="58" t="s">
        <v>7</v>
      </c>
      <c r="F26" s="58" t="s">
        <v>7</v>
      </c>
      <c r="G26" s="58" t="s">
        <v>7</v>
      </c>
      <c r="H26" s="58" t="s">
        <v>7</v>
      </c>
      <c r="I26" s="74">
        <f>SUM(I28)</f>
        <v>6721.99</v>
      </c>
      <c r="J26" s="74">
        <f t="shared" ref="J26:P26" si="5">SUM(J28)</f>
        <v>6721.99</v>
      </c>
      <c r="K26" s="59">
        <f t="shared" si="5"/>
        <v>0</v>
      </c>
      <c r="L26" s="59">
        <f t="shared" si="5"/>
        <v>0</v>
      </c>
      <c r="M26" s="74">
        <f t="shared" si="5"/>
        <v>5715.31</v>
      </c>
      <c r="N26" s="74">
        <f t="shared" si="5"/>
        <v>5715.31</v>
      </c>
      <c r="O26" s="74">
        <f t="shared" si="5"/>
        <v>4462.6289999999999</v>
      </c>
      <c r="P26" s="74">
        <f t="shared" si="5"/>
        <v>4428.7960000000003</v>
      </c>
      <c r="Q26" s="76"/>
    </row>
    <row r="27" spans="1:17">
      <c r="A27" s="71"/>
      <c r="B27" s="66"/>
      <c r="C27" s="72"/>
      <c r="D27" s="57" t="s">
        <v>6</v>
      </c>
      <c r="E27" s="58"/>
      <c r="F27" s="58"/>
      <c r="G27" s="58"/>
      <c r="H27" s="58"/>
      <c r="I27" s="74"/>
      <c r="J27" s="74"/>
      <c r="K27" s="74"/>
      <c r="L27" s="74"/>
      <c r="M27" s="77"/>
      <c r="N27" s="77"/>
      <c r="O27" s="74"/>
      <c r="P27" s="74"/>
      <c r="Q27" s="58"/>
    </row>
    <row r="28" spans="1:17" ht="36">
      <c r="A28" s="71"/>
      <c r="B28" s="68"/>
      <c r="C28" s="72"/>
      <c r="D28" s="57" t="s">
        <v>120</v>
      </c>
      <c r="E28" s="64" t="s">
        <v>121</v>
      </c>
      <c r="F28" s="58" t="s">
        <v>7</v>
      </c>
      <c r="G28" s="58" t="s">
        <v>7</v>
      </c>
      <c r="H28" s="58" t="s">
        <v>7</v>
      </c>
      <c r="I28" s="74">
        <v>6721.99</v>
      </c>
      <c r="J28" s="74">
        <v>6721.99</v>
      </c>
      <c r="K28" s="74"/>
      <c r="L28" s="74"/>
      <c r="M28" s="74">
        <v>5715.31</v>
      </c>
      <c r="N28" s="74">
        <v>5715.31</v>
      </c>
      <c r="O28" s="74">
        <v>4462.6289999999999</v>
      </c>
      <c r="P28" s="74">
        <v>4428.7960000000003</v>
      </c>
      <c r="Q28" s="58"/>
    </row>
    <row r="29" spans="1:17">
      <c r="A29" s="70">
        <v>6</v>
      </c>
      <c r="B29" s="65" t="s">
        <v>132</v>
      </c>
      <c r="C29" s="56" t="s">
        <v>133</v>
      </c>
      <c r="D29" s="57" t="s">
        <v>119</v>
      </c>
      <c r="E29" s="58" t="s">
        <v>7</v>
      </c>
      <c r="F29" s="58" t="s">
        <v>7</v>
      </c>
      <c r="G29" s="58" t="s">
        <v>7</v>
      </c>
      <c r="H29" s="58" t="s">
        <v>7</v>
      </c>
      <c r="I29" s="74">
        <f t="shared" ref="I29:N29" si="6">SUM(I31:I32)</f>
        <v>97668.679600000003</v>
      </c>
      <c r="J29" s="74">
        <f t="shared" si="6"/>
        <v>49855.235410000001</v>
      </c>
      <c r="K29" s="59"/>
      <c r="L29" s="59"/>
      <c r="M29" s="74">
        <f t="shared" si="6"/>
        <v>0</v>
      </c>
      <c r="N29" s="74">
        <f t="shared" si="6"/>
        <v>0</v>
      </c>
      <c r="O29" s="74"/>
      <c r="P29" s="74"/>
      <c r="Q29" s="76"/>
    </row>
    <row r="30" spans="1:17">
      <c r="A30" s="71"/>
      <c r="B30" s="66"/>
      <c r="C30" s="72"/>
      <c r="D30" s="57" t="s">
        <v>6</v>
      </c>
      <c r="E30" s="58"/>
      <c r="F30" s="58"/>
      <c r="G30" s="58"/>
      <c r="H30" s="58"/>
      <c r="I30" s="74"/>
      <c r="J30" s="74"/>
      <c r="K30" s="59"/>
      <c r="L30" s="59"/>
      <c r="M30" s="77"/>
      <c r="N30" s="77"/>
      <c r="O30" s="74"/>
      <c r="P30" s="74"/>
      <c r="Q30" s="58"/>
    </row>
    <row r="31" spans="1:17" ht="48">
      <c r="A31" s="71"/>
      <c r="B31" s="71"/>
      <c r="C31" s="72"/>
      <c r="D31" s="78" t="s">
        <v>122</v>
      </c>
      <c r="E31" s="64" t="s">
        <v>123</v>
      </c>
      <c r="F31" s="58" t="s">
        <v>7</v>
      </c>
      <c r="G31" s="58" t="s">
        <v>7</v>
      </c>
      <c r="H31" s="58" t="s">
        <v>7</v>
      </c>
      <c r="I31" s="74">
        <v>47668.679600000003</v>
      </c>
      <c r="J31" s="74">
        <v>47667.474950000003</v>
      </c>
      <c r="K31" s="59"/>
      <c r="L31" s="59"/>
      <c r="M31" s="74">
        <v>0</v>
      </c>
      <c r="N31" s="74">
        <v>0</v>
      </c>
      <c r="O31" s="74"/>
      <c r="P31" s="74"/>
      <c r="Q31" s="58"/>
    </row>
    <row r="32" spans="1:17" ht="36">
      <c r="A32" s="79"/>
      <c r="B32" s="79"/>
      <c r="C32" s="75"/>
      <c r="D32" s="78" t="s">
        <v>120</v>
      </c>
      <c r="E32" s="64" t="s">
        <v>121</v>
      </c>
      <c r="F32" s="58" t="s">
        <v>7</v>
      </c>
      <c r="G32" s="58" t="s">
        <v>7</v>
      </c>
      <c r="H32" s="58" t="s">
        <v>7</v>
      </c>
      <c r="I32" s="74">
        <v>50000</v>
      </c>
      <c r="J32" s="74">
        <v>2187.76046</v>
      </c>
      <c r="K32" s="74"/>
      <c r="L32" s="74"/>
      <c r="M32" s="74">
        <v>0</v>
      </c>
      <c r="N32" s="74">
        <v>0</v>
      </c>
      <c r="O32" s="74"/>
      <c r="P32" s="74"/>
      <c r="Q32" s="58"/>
    </row>
    <row r="33" spans="1:19" ht="15" customHeight="1">
      <c r="A33" s="54">
        <v>7</v>
      </c>
      <c r="B33" s="80" t="s">
        <v>134</v>
      </c>
      <c r="C33" s="80" t="s">
        <v>135</v>
      </c>
      <c r="D33" s="57" t="s">
        <v>119</v>
      </c>
      <c r="E33" s="58" t="s">
        <v>7</v>
      </c>
      <c r="F33" s="58" t="s">
        <v>7</v>
      </c>
      <c r="G33" s="58" t="s">
        <v>7</v>
      </c>
      <c r="H33" s="58" t="s">
        <v>7</v>
      </c>
      <c r="I33" s="74">
        <f>I35</f>
        <v>79148.657999999996</v>
      </c>
      <c r="J33" s="74">
        <f>J35</f>
        <v>79148.657999999996</v>
      </c>
      <c r="K33" s="59">
        <f t="shared" ref="K33:P33" si="7">K35</f>
        <v>41396.103999999999</v>
      </c>
      <c r="L33" s="59">
        <f t="shared" si="7"/>
        <v>41396.103999999999</v>
      </c>
      <c r="M33" s="59">
        <f t="shared" si="7"/>
        <v>83127.399999999994</v>
      </c>
      <c r="N33" s="59">
        <f t="shared" si="7"/>
        <v>78680.237999999998</v>
      </c>
      <c r="O33" s="59">
        <f>O35</f>
        <v>94563.8</v>
      </c>
      <c r="P33" s="59">
        <f t="shared" si="7"/>
        <v>94563.8</v>
      </c>
      <c r="Q33" s="58"/>
      <c r="S33" s="81"/>
    </row>
    <row r="34" spans="1:19" ht="12" customHeight="1">
      <c r="A34" s="62"/>
      <c r="B34" s="82"/>
      <c r="C34" s="82"/>
      <c r="D34" s="57" t="s">
        <v>6</v>
      </c>
      <c r="E34" s="83"/>
      <c r="F34" s="58"/>
      <c r="G34" s="58"/>
      <c r="H34" s="58"/>
      <c r="I34" s="74"/>
      <c r="J34" s="74"/>
      <c r="K34" s="74"/>
      <c r="L34" s="74"/>
      <c r="M34" s="77"/>
      <c r="N34" s="77"/>
      <c r="O34" s="74"/>
      <c r="P34" s="74"/>
      <c r="Q34" s="58"/>
    </row>
    <row r="35" spans="1:19" ht="50.25" customHeight="1">
      <c r="A35" s="62"/>
      <c r="B35" s="82"/>
      <c r="C35" s="82"/>
      <c r="D35" s="84" t="s">
        <v>122</v>
      </c>
      <c r="E35" s="64" t="s">
        <v>123</v>
      </c>
      <c r="F35" s="64" t="s">
        <v>136</v>
      </c>
      <c r="G35" s="61">
        <v>1090075700</v>
      </c>
      <c r="H35" s="61">
        <v>811</v>
      </c>
      <c r="I35" s="59">
        <v>79148.657999999996</v>
      </c>
      <c r="J35" s="59">
        <v>79148.657999999996</v>
      </c>
      <c r="K35" s="59">
        <v>41396.103999999999</v>
      </c>
      <c r="L35" s="59">
        <v>41396.103999999999</v>
      </c>
      <c r="M35" s="59">
        <v>83127.399999999994</v>
      </c>
      <c r="N35" s="59">
        <v>78680.237999999998</v>
      </c>
      <c r="O35" s="59">
        <v>94563.8</v>
      </c>
      <c r="P35" s="59">
        <v>94563.8</v>
      </c>
      <c r="Q35" s="61"/>
    </row>
    <row r="36" spans="1:19" ht="15" customHeight="1">
      <c r="A36" s="70">
        <v>8</v>
      </c>
      <c r="B36" s="56" t="s">
        <v>137</v>
      </c>
      <c r="C36" s="56" t="s">
        <v>138</v>
      </c>
      <c r="D36" s="57" t="s">
        <v>119</v>
      </c>
      <c r="E36" s="58" t="s">
        <v>7</v>
      </c>
      <c r="F36" s="58" t="s">
        <v>7</v>
      </c>
      <c r="G36" s="58" t="s">
        <v>7</v>
      </c>
      <c r="H36" s="61" t="s">
        <v>7</v>
      </c>
      <c r="I36" s="59">
        <f>SUM(I38:I39)</f>
        <v>676.27</v>
      </c>
      <c r="J36" s="59">
        <f t="shared" ref="J36:P36" si="8">SUM(J38:J39)</f>
        <v>676.27</v>
      </c>
      <c r="K36" s="59">
        <f t="shared" si="8"/>
        <v>0</v>
      </c>
      <c r="L36" s="59">
        <f t="shared" si="8"/>
        <v>0</v>
      </c>
      <c r="M36" s="59">
        <f t="shared" si="8"/>
        <v>0</v>
      </c>
      <c r="N36" s="59">
        <f t="shared" si="8"/>
        <v>0</v>
      </c>
      <c r="O36" s="59">
        <f t="shared" si="8"/>
        <v>176</v>
      </c>
      <c r="P36" s="59">
        <f t="shared" si="8"/>
        <v>0</v>
      </c>
      <c r="Q36" s="61"/>
    </row>
    <row r="37" spans="1:19" ht="12.75" customHeight="1">
      <c r="A37" s="71"/>
      <c r="B37" s="72"/>
      <c r="C37" s="72"/>
      <c r="D37" s="57" t="s">
        <v>6</v>
      </c>
      <c r="E37" s="58"/>
      <c r="F37" s="58"/>
      <c r="G37" s="58"/>
      <c r="H37" s="61"/>
      <c r="I37" s="59"/>
      <c r="J37" s="59"/>
      <c r="K37" s="59"/>
      <c r="L37" s="59"/>
      <c r="M37" s="59"/>
      <c r="N37" s="59"/>
      <c r="O37" s="59"/>
      <c r="P37" s="59"/>
      <c r="Q37" s="61"/>
    </row>
    <row r="38" spans="1:19" ht="37.5" customHeight="1">
      <c r="A38" s="71"/>
      <c r="B38" s="72"/>
      <c r="C38" s="72"/>
      <c r="D38" s="57" t="s">
        <v>120</v>
      </c>
      <c r="E38" s="64" t="s">
        <v>121</v>
      </c>
      <c r="F38" s="85" t="s">
        <v>139</v>
      </c>
      <c r="G38" s="86" t="s">
        <v>140</v>
      </c>
      <c r="H38" s="61"/>
      <c r="I38" s="59">
        <v>338.13499999999999</v>
      </c>
      <c r="J38" s="59">
        <v>338.13499999999999</v>
      </c>
      <c r="K38" s="59"/>
      <c r="L38" s="59"/>
      <c r="M38" s="59">
        <v>0</v>
      </c>
      <c r="N38" s="59">
        <v>0</v>
      </c>
      <c r="O38" s="59">
        <v>176</v>
      </c>
      <c r="P38" s="59"/>
      <c r="Q38" s="61"/>
    </row>
    <row r="39" spans="1:19" ht="57.6" customHeight="1">
      <c r="A39" s="79"/>
      <c r="B39" s="75"/>
      <c r="C39" s="75"/>
      <c r="D39" s="87" t="s">
        <v>122</v>
      </c>
      <c r="E39" s="84" t="s">
        <v>123</v>
      </c>
      <c r="F39" s="85" t="s">
        <v>139</v>
      </c>
      <c r="G39" s="86" t="s">
        <v>140</v>
      </c>
      <c r="H39" s="86" t="s">
        <v>7</v>
      </c>
      <c r="I39" s="59">
        <v>338.13499999999999</v>
      </c>
      <c r="J39" s="59">
        <v>338.13499999999999</v>
      </c>
      <c r="K39" s="59"/>
      <c r="L39" s="59"/>
      <c r="M39" s="59">
        <v>0</v>
      </c>
      <c r="N39" s="59">
        <v>0</v>
      </c>
      <c r="O39" s="59"/>
      <c r="P39" s="59"/>
      <c r="Q39" s="86"/>
    </row>
    <row r="40" spans="1:19" ht="24" customHeight="1">
      <c r="A40" s="88"/>
      <c r="B40" s="89"/>
      <c r="C40" s="89"/>
      <c r="D40" s="90"/>
      <c r="E40" s="91"/>
      <c r="F40" s="92"/>
      <c r="G40" s="93"/>
      <c r="H40" s="93"/>
      <c r="I40" s="94"/>
      <c r="J40" s="94"/>
      <c r="K40" s="95"/>
      <c r="L40" s="95"/>
      <c r="M40" s="95"/>
      <c r="N40" s="94"/>
      <c r="O40" s="93"/>
      <c r="P40" s="93"/>
      <c r="Q40" s="93"/>
    </row>
    <row r="41" spans="1:19" ht="24" customHeight="1">
      <c r="A41" s="88"/>
      <c r="B41" s="89"/>
      <c r="C41" s="89"/>
      <c r="D41" s="90"/>
      <c r="E41" s="91"/>
      <c r="F41" s="92"/>
      <c r="G41" s="93"/>
      <c r="H41" s="93"/>
      <c r="I41" s="94"/>
      <c r="J41" s="94"/>
      <c r="K41" s="95"/>
      <c r="L41" s="95"/>
      <c r="M41" s="95"/>
      <c r="N41" s="94"/>
      <c r="O41" s="93"/>
      <c r="P41" s="93"/>
      <c r="Q41" s="93"/>
    </row>
    <row r="42" spans="1:19">
      <c r="A42" s="96"/>
      <c r="B42" s="96"/>
      <c r="C42" s="96"/>
      <c r="D42" s="96"/>
    </row>
    <row r="43" spans="1:19">
      <c r="A43" s="96"/>
      <c r="B43" s="96"/>
      <c r="C43" s="96"/>
      <c r="D43" s="96"/>
    </row>
    <row r="44" spans="1:19" s="100" customFormat="1" ht="15.75">
      <c r="A44" s="99"/>
      <c r="B44" s="99" t="s">
        <v>141</v>
      </c>
      <c r="C44" s="99"/>
      <c r="D44" s="99"/>
      <c r="G44" s="100" t="s">
        <v>142</v>
      </c>
      <c r="I44" s="101"/>
      <c r="J44" s="101"/>
      <c r="K44" s="101"/>
      <c r="L44" s="101"/>
      <c r="M44" s="102"/>
      <c r="N44" s="102"/>
      <c r="O44" s="103"/>
      <c r="P44" s="103"/>
    </row>
    <row r="45" spans="1:19">
      <c r="A45" s="96"/>
      <c r="B45" s="96"/>
      <c r="C45" s="96"/>
      <c r="D45" s="96"/>
    </row>
    <row r="46" spans="1:19">
      <c r="A46" s="96"/>
      <c r="B46" s="96"/>
      <c r="C46" s="96"/>
      <c r="D46" s="96"/>
    </row>
    <row r="47" spans="1:19">
      <c r="A47" s="96"/>
      <c r="B47" s="96"/>
      <c r="C47" s="96"/>
      <c r="D47" s="96"/>
    </row>
    <row r="48" spans="1:19">
      <c r="A48" s="96"/>
      <c r="B48" s="96"/>
      <c r="C48" s="96"/>
      <c r="D48" s="96"/>
    </row>
    <row r="49" spans="1:4">
      <c r="A49" s="96"/>
      <c r="B49" s="96"/>
      <c r="C49" s="96"/>
      <c r="D49" s="96"/>
    </row>
    <row r="50" spans="1:4">
      <c r="A50" s="96"/>
      <c r="B50" s="96"/>
      <c r="C50" s="96"/>
      <c r="D50" s="96"/>
    </row>
    <row r="51" spans="1:4">
      <c r="A51" s="96"/>
      <c r="B51" s="96"/>
      <c r="C51" s="96"/>
      <c r="D51" s="96"/>
    </row>
    <row r="52" spans="1:4">
      <c r="A52" s="96"/>
      <c r="B52" s="96"/>
      <c r="C52" s="96"/>
      <c r="D52" s="96"/>
    </row>
    <row r="53" spans="1:4">
      <c r="A53" s="96"/>
      <c r="B53" s="96"/>
      <c r="C53" s="96"/>
      <c r="D53" s="96"/>
    </row>
    <row r="54" spans="1:4">
      <c r="A54" s="96"/>
      <c r="B54" s="96"/>
      <c r="C54" s="96"/>
      <c r="D54" s="96"/>
    </row>
    <row r="55" spans="1:4">
      <c r="A55" s="96"/>
      <c r="B55" s="96"/>
      <c r="C55" s="96"/>
      <c r="D55" s="96"/>
    </row>
    <row r="56" spans="1:4">
      <c r="A56" s="96"/>
      <c r="B56" s="96"/>
      <c r="C56" s="96"/>
      <c r="D56" s="96"/>
    </row>
    <row r="57" spans="1:4">
      <c r="A57" s="96"/>
      <c r="B57" s="96"/>
      <c r="C57" s="96"/>
      <c r="D57" s="96"/>
    </row>
    <row r="58" spans="1:4">
      <c r="A58" s="96"/>
      <c r="B58" s="96"/>
      <c r="C58" s="96"/>
      <c r="D58" s="96"/>
    </row>
    <row r="59" spans="1:4">
      <c r="A59" s="96"/>
      <c r="B59" s="96"/>
      <c r="C59" s="96"/>
      <c r="D59" s="96"/>
    </row>
    <row r="60" spans="1:4">
      <c r="A60" s="96"/>
      <c r="B60" s="96"/>
      <c r="C60" s="96"/>
      <c r="D60" s="96"/>
    </row>
    <row r="61" spans="1:4">
      <c r="A61" s="96"/>
      <c r="B61" s="96"/>
      <c r="C61" s="96"/>
      <c r="D61" s="96"/>
    </row>
    <row r="62" spans="1:4">
      <c r="A62" s="96"/>
      <c r="B62" s="96"/>
      <c r="C62" s="96"/>
      <c r="D62" s="96"/>
    </row>
    <row r="63" spans="1:4">
      <c r="A63" s="96"/>
      <c r="B63" s="96"/>
      <c r="C63" s="96"/>
      <c r="D63" s="96"/>
    </row>
    <row r="64" spans="1:4">
      <c r="A64" s="96"/>
      <c r="B64" s="96"/>
      <c r="C64" s="96"/>
      <c r="D64" s="96"/>
    </row>
    <row r="65" spans="1:4">
      <c r="A65" s="96"/>
      <c r="B65" s="96"/>
      <c r="C65" s="96"/>
      <c r="D65" s="96"/>
    </row>
    <row r="66" spans="1:4">
      <c r="A66" s="96"/>
      <c r="B66" s="96"/>
      <c r="C66" s="96"/>
      <c r="D66" s="96"/>
    </row>
    <row r="67" spans="1:4">
      <c r="A67" s="96"/>
      <c r="B67" s="96"/>
      <c r="C67" s="96"/>
      <c r="D67" s="96"/>
    </row>
    <row r="68" spans="1:4">
      <c r="A68" s="96"/>
      <c r="B68" s="96"/>
      <c r="C68" s="96"/>
      <c r="D68" s="96"/>
    </row>
    <row r="69" spans="1:4">
      <c r="A69" s="96"/>
      <c r="B69" s="96"/>
      <c r="C69" s="96"/>
      <c r="D69" s="96"/>
    </row>
    <row r="70" spans="1:4">
      <c r="A70" s="96"/>
      <c r="B70" s="96"/>
      <c r="C70" s="96"/>
      <c r="D70" s="96"/>
    </row>
    <row r="71" spans="1:4">
      <c r="A71" s="96"/>
      <c r="B71" s="96"/>
      <c r="C71" s="96"/>
      <c r="D71" s="96"/>
    </row>
    <row r="72" spans="1:4">
      <c r="A72" s="96"/>
      <c r="B72" s="96"/>
      <c r="C72" s="96"/>
      <c r="D72" s="96"/>
    </row>
    <row r="73" spans="1:4">
      <c r="A73" s="96"/>
      <c r="B73" s="96"/>
      <c r="C73" s="96"/>
      <c r="D73" s="96"/>
    </row>
    <row r="74" spans="1:4">
      <c r="A74" s="96"/>
      <c r="B74" s="96"/>
      <c r="C74" s="96"/>
      <c r="D74" s="96"/>
    </row>
    <row r="75" spans="1:4">
      <c r="A75" s="96"/>
      <c r="B75" s="96"/>
      <c r="C75" s="96"/>
      <c r="D75" s="96"/>
    </row>
    <row r="76" spans="1:4">
      <c r="A76" s="96"/>
      <c r="B76" s="96"/>
      <c r="C76" s="96"/>
      <c r="D76" s="96"/>
    </row>
    <row r="77" spans="1:4">
      <c r="A77" s="96"/>
      <c r="B77" s="96"/>
      <c r="C77" s="96"/>
      <c r="D77" s="96"/>
    </row>
    <row r="78" spans="1:4">
      <c r="A78" s="96"/>
      <c r="B78" s="96"/>
      <c r="C78" s="96"/>
      <c r="D78" s="96"/>
    </row>
    <row r="79" spans="1:4">
      <c r="A79" s="96"/>
      <c r="B79" s="96"/>
      <c r="C79" s="96"/>
      <c r="D79" s="96"/>
    </row>
    <row r="80" spans="1:4">
      <c r="A80" s="96"/>
      <c r="B80" s="96"/>
      <c r="C80" s="96"/>
      <c r="D80" s="96"/>
    </row>
    <row r="81" spans="1:4">
      <c r="A81" s="96"/>
      <c r="B81" s="96"/>
      <c r="C81" s="96"/>
      <c r="D81" s="96"/>
    </row>
    <row r="82" spans="1:4">
      <c r="A82" s="96"/>
      <c r="B82" s="96"/>
      <c r="C82" s="96"/>
      <c r="D82" s="96"/>
    </row>
    <row r="83" spans="1:4">
      <c r="A83" s="96"/>
      <c r="B83" s="96"/>
      <c r="C83" s="96"/>
      <c r="D83" s="96"/>
    </row>
    <row r="84" spans="1:4">
      <c r="A84" s="96"/>
      <c r="B84" s="96"/>
      <c r="C84" s="96"/>
      <c r="D84" s="96"/>
    </row>
    <row r="85" spans="1:4">
      <c r="A85" s="96"/>
      <c r="B85" s="96"/>
      <c r="C85" s="96"/>
      <c r="D85" s="96"/>
    </row>
    <row r="86" spans="1:4">
      <c r="A86" s="96"/>
      <c r="B86" s="96"/>
      <c r="C86" s="96"/>
      <c r="D86" s="96"/>
    </row>
    <row r="87" spans="1:4">
      <c r="A87" s="96"/>
      <c r="B87" s="96"/>
      <c r="C87" s="96"/>
      <c r="D87" s="96"/>
    </row>
    <row r="88" spans="1:4">
      <c r="A88" s="96"/>
      <c r="B88" s="96"/>
      <c r="C88" s="96"/>
      <c r="D88" s="96"/>
    </row>
    <row r="89" spans="1:4">
      <c r="A89" s="96"/>
      <c r="B89" s="96"/>
      <c r="C89" s="96"/>
      <c r="D89" s="96"/>
    </row>
    <row r="90" spans="1:4">
      <c r="A90" s="96"/>
      <c r="B90" s="96"/>
      <c r="C90" s="96"/>
      <c r="D90" s="96"/>
    </row>
    <row r="91" spans="1:4">
      <c r="A91" s="96"/>
      <c r="B91" s="96"/>
      <c r="C91" s="96"/>
      <c r="D91" s="96"/>
    </row>
    <row r="92" spans="1:4">
      <c r="A92" s="96"/>
      <c r="B92" s="96"/>
      <c r="C92" s="96"/>
      <c r="D92" s="96"/>
    </row>
    <row r="93" spans="1:4">
      <c r="A93" s="96"/>
      <c r="B93" s="96"/>
      <c r="C93" s="96"/>
      <c r="D93" s="96"/>
    </row>
    <row r="94" spans="1:4">
      <c r="A94" s="96"/>
      <c r="B94" s="96"/>
      <c r="C94" s="96"/>
      <c r="D94" s="96"/>
    </row>
    <row r="95" spans="1:4">
      <c r="A95" s="96"/>
      <c r="B95" s="96"/>
      <c r="C95" s="96"/>
      <c r="D95" s="96"/>
    </row>
    <row r="96" spans="1:4">
      <c r="A96" s="96"/>
      <c r="B96" s="96"/>
      <c r="C96" s="96"/>
      <c r="D96" s="96"/>
    </row>
    <row r="97" spans="1:4">
      <c r="A97" s="96"/>
      <c r="B97" s="96"/>
      <c r="C97" s="96"/>
      <c r="D97" s="96"/>
    </row>
    <row r="98" spans="1:4">
      <c r="A98" s="96"/>
      <c r="B98" s="96"/>
      <c r="C98" s="96"/>
      <c r="D98" s="96"/>
    </row>
    <row r="99" spans="1:4">
      <c r="A99" s="96"/>
      <c r="B99" s="96"/>
      <c r="C99" s="96"/>
      <c r="D99" s="96"/>
    </row>
    <row r="100" spans="1:4">
      <c r="A100" s="96"/>
      <c r="B100" s="96"/>
      <c r="C100" s="96"/>
      <c r="D100" s="96"/>
    </row>
    <row r="101" spans="1:4">
      <c r="A101" s="96"/>
      <c r="B101" s="96"/>
      <c r="C101" s="96"/>
      <c r="D101" s="96"/>
    </row>
    <row r="102" spans="1:4">
      <c r="A102" s="96"/>
      <c r="B102" s="96"/>
      <c r="C102" s="96"/>
      <c r="D102" s="96"/>
    </row>
    <row r="103" spans="1:4">
      <c r="A103" s="96"/>
      <c r="B103" s="96"/>
      <c r="C103" s="96"/>
      <c r="D103" s="96"/>
    </row>
    <row r="104" spans="1:4">
      <c r="A104" s="96"/>
      <c r="B104" s="96"/>
      <c r="C104" s="96"/>
      <c r="D104" s="96"/>
    </row>
    <row r="105" spans="1:4">
      <c r="A105" s="96"/>
      <c r="B105" s="96"/>
      <c r="C105" s="96"/>
      <c r="D105" s="96"/>
    </row>
    <row r="106" spans="1:4">
      <c r="A106" s="96"/>
      <c r="B106" s="96"/>
      <c r="C106" s="96"/>
      <c r="D106" s="96"/>
    </row>
    <row r="107" spans="1:4">
      <c r="A107" s="96"/>
      <c r="B107" s="96"/>
      <c r="C107" s="96"/>
      <c r="D107" s="96"/>
    </row>
    <row r="108" spans="1:4">
      <c r="A108" s="96"/>
      <c r="B108" s="96"/>
      <c r="C108" s="96"/>
      <c r="D108" s="96"/>
    </row>
    <row r="109" spans="1:4">
      <c r="A109" s="96"/>
      <c r="B109" s="96"/>
      <c r="C109" s="96"/>
      <c r="D109" s="96"/>
    </row>
    <row r="110" spans="1:4">
      <c r="A110" s="96"/>
      <c r="B110" s="96"/>
      <c r="C110" s="96"/>
      <c r="D110" s="96"/>
    </row>
    <row r="111" spans="1:4">
      <c r="A111" s="96"/>
      <c r="B111" s="96"/>
      <c r="C111" s="96"/>
      <c r="D111" s="96"/>
    </row>
    <row r="112" spans="1:4">
      <c r="A112" s="96"/>
      <c r="B112" s="96"/>
      <c r="C112" s="96"/>
      <c r="D112" s="96"/>
    </row>
    <row r="113" spans="1:4">
      <c r="A113" s="96"/>
      <c r="B113" s="96"/>
      <c r="C113" s="96"/>
      <c r="D113" s="96"/>
    </row>
    <row r="114" spans="1:4">
      <c r="A114" s="96"/>
      <c r="B114" s="96"/>
      <c r="C114" s="96"/>
      <c r="D114" s="96"/>
    </row>
    <row r="115" spans="1:4">
      <c r="A115" s="96"/>
      <c r="B115" s="96"/>
      <c r="C115" s="96"/>
      <c r="D115" s="96"/>
    </row>
    <row r="116" spans="1:4">
      <c r="A116" s="96"/>
      <c r="B116" s="96"/>
      <c r="C116" s="96"/>
      <c r="D116" s="96"/>
    </row>
    <row r="117" spans="1:4">
      <c r="A117" s="96"/>
      <c r="B117" s="96"/>
      <c r="C117" s="96"/>
      <c r="D117" s="96"/>
    </row>
    <row r="118" spans="1:4">
      <c r="A118" s="96"/>
      <c r="B118" s="96"/>
      <c r="C118" s="96"/>
      <c r="D118" s="96"/>
    </row>
    <row r="119" spans="1:4">
      <c r="A119" s="96"/>
      <c r="B119" s="96"/>
      <c r="C119" s="96"/>
      <c r="D119" s="96"/>
    </row>
    <row r="120" spans="1:4">
      <c r="A120" s="96"/>
      <c r="B120" s="96"/>
      <c r="C120" s="96"/>
      <c r="D120" s="96"/>
    </row>
    <row r="121" spans="1:4">
      <c r="A121" s="96"/>
      <c r="B121" s="96"/>
      <c r="C121" s="96"/>
      <c r="D121" s="96"/>
    </row>
    <row r="122" spans="1:4">
      <c r="A122" s="96"/>
      <c r="B122" s="96"/>
      <c r="C122" s="96"/>
      <c r="D122" s="96"/>
    </row>
    <row r="123" spans="1:4">
      <c r="A123" s="96"/>
      <c r="B123" s="96"/>
      <c r="C123" s="96"/>
      <c r="D123" s="96"/>
    </row>
    <row r="124" spans="1:4">
      <c r="A124" s="96"/>
      <c r="B124" s="96"/>
      <c r="C124" s="96"/>
      <c r="D124" s="96"/>
    </row>
    <row r="125" spans="1:4">
      <c r="A125" s="96"/>
      <c r="B125" s="96"/>
      <c r="C125" s="96"/>
      <c r="D125" s="96"/>
    </row>
    <row r="126" spans="1:4">
      <c r="A126" s="96"/>
      <c r="B126" s="96"/>
      <c r="C126" s="96"/>
      <c r="D126" s="96"/>
    </row>
    <row r="127" spans="1:4">
      <c r="A127" s="96"/>
      <c r="B127" s="96"/>
      <c r="C127" s="96"/>
      <c r="D127" s="96"/>
    </row>
    <row r="128" spans="1:4">
      <c r="A128" s="96"/>
      <c r="B128" s="96"/>
      <c r="C128" s="96"/>
      <c r="D128" s="96"/>
    </row>
    <row r="129" spans="1:4">
      <c r="A129" s="96"/>
      <c r="B129" s="96"/>
      <c r="C129" s="96"/>
      <c r="D129" s="96"/>
    </row>
    <row r="130" spans="1:4">
      <c r="A130" s="96"/>
      <c r="B130" s="96"/>
      <c r="C130" s="96"/>
      <c r="D130" s="96"/>
    </row>
    <row r="131" spans="1:4">
      <c r="A131" s="96"/>
      <c r="B131" s="96"/>
      <c r="C131" s="96"/>
      <c r="D131" s="96"/>
    </row>
    <row r="132" spans="1:4">
      <c r="A132" s="96"/>
      <c r="B132" s="96"/>
      <c r="C132" s="96"/>
      <c r="D132" s="96"/>
    </row>
    <row r="133" spans="1:4">
      <c r="A133" s="96"/>
      <c r="B133" s="96"/>
      <c r="C133" s="96"/>
      <c r="D133" s="96"/>
    </row>
    <row r="134" spans="1:4">
      <c r="A134" s="96"/>
      <c r="B134" s="96"/>
      <c r="C134" s="96"/>
      <c r="D134" s="96"/>
    </row>
    <row r="135" spans="1:4">
      <c r="A135" s="96"/>
      <c r="B135" s="96"/>
      <c r="C135" s="96"/>
      <c r="D135" s="96"/>
    </row>
    <row r="136" spans="1:4">
      <c r="A136" s="96"/>
      <c r="B136" s="96"/>
      <c r="C136" s="96"/>
      <c r="D136" s="96"/>
    </row>
    <row r="137" spans="1:4">
      <c r="A137" s="96"/>
      <c r="B137" s="96"/>
      <c r="C137" s="96"/>
      <c r="D137" s="96"/>
    </row>
    <row r="138" spans="1:4">
      <c r="A138" s="96"/>
      <c r="B138" s="96"/>
      <c r="C138" s="96"/>
      <c r="D138" s="96"/>
    </row>
    <row r="139" spans="1:4">
      <c r="A139" s="96"/>
      <c r="B139" s="96"/>
      <c r="C139" s="96"/>
      <c r="D139" s="96"/>
    </row>
    <row r="140" spans="1:4">
      <c r="A140" s="96"/>
      <c r="B140" s="96"/>
      <c r="C140" s="96"/>
      <c r="D140" s="96"/>
    </row>
    <row r="141" spans="1:4">
      <c r="A141" s="96"/>
      <c r="B141" s="96"/>
      <c r="C141" s="96"/>
      <c r="D141" s="96"/>
    </row>
    <row r="142" spans="1:4">
      <c r="A142" s="96"/>
      <c r="B142" s="96"/>
      <c r="C142" s="96"/>
      <c r="D142" s="96"/>
    </row>
    <row r="143" spans="1:4">
      <c r="A143" s="96"/>
      <c r="B143" s="96"/>
      <c r="C143" s="96"/>
      <c r="D143" s="96"/>
    </row>
    <row r="144" spans="1:4">
      <c r="A144" s="96"/>
      <c r="B144" s="96"/>
      <c r="C144" s="96"/>
      <c r="D144" s="96"/>
    </row>
    <row r="145" spans="1:4">
      <c r="A145" s="96"/>
      <c r="B145" s="96"/>
      <c r="C145" s="96"/>
      <c r="D145" s="96"/>
    </row>
    <row r="146" spans="1:4">
      <c r="A146" s="96"/>
      <c r="B146" s="96"/>
      <c r="C146" s="96"/>
      <c r="D146" s="96"/>
    </row>
    <row r="147" spans="1:4">
      <c r="A147" s="96"/>
      <c r="B147" s="96"/>
      <c r="C147" s="96"/>
      <c r="D147" s="96"/>
    </row>
    <row r="148" spans="1:4">
      <c r="A148" s="96"/>
      <c r="B148" s="96"/>
      <c r="C148" s="96"/>
      <c r="D148" s="96"/>
    </row>
    <row r="149" spans="1:4">
      <c r="A149" s="96"/>
      <c r="B149" s="96"/>
      <c r="C149" s="96"/>
      <c r="D149" s="96"/>
    </row>
    <row r="150" spans="1:4">
      <c r="A150" s="96"/>
      <c r="B150" s="96"/>
      <c r="C150" s="96"/>
      <c r="D150" s="96"/>
    </row>
    <row r="151" spans="1:4">
      <c r="A151" s="96"/>
      <c r="B151" s="96"/>
      <c r="C151" s="96"/>
      <c r="D151" s="96"/>
    </row>
    <row r="152" spans="1:4">
      <c r="A152" s="96"/>
      <c r="B152" s="96"/>
      <c r="C152" s="96"/>
      <c r="D152" s="96"/>
    </row>
    <row r="153" spans="1:4">
      <c r="A153" s="96"/>
      <c r="B153" s="96"/>
      <c r="C153" s="96"/>
      <c r="D153" s="96"/>
    </row>
    <row r="154" spans="1:4">
      <c r="A154" s="96"/>
      <c r="B154" s="96"/>
      <c r="C154" s="96"/>
      <c r="D154" s="96"/>
    </row>
    <row r="155" spans="1:4">
      <c r="A155" s="96"/>
      <c r="B155" s="96"/>
      <c r="C155" s="96"/>
      <c r="D155" s="96"/>
    </row>
    <row r="156" spans="1:4">
      <c r="A156" s="96"/>
      <c r="B156" s="96"/>
      <c r="C156" s="96"/>
      <c r="D156" s="96"/>
    </row>
    <row r="157" spans="1:4">
      <c r="A157" s="96"/>
      <c r="B157" s="96"/>
      <c r="C157" s="96"/>
      <c r="D157" s="96"/>
    </row>
    <row r="158" spans="1:4">
      <c r="A158" s="96"/>
      <c r="B158" s="96"/>
      <c r="C158" s="96"/>
      <c r="D158" s="96"/>
    </row>
    <row r="159" spans="1:4">
      <c r="A159" s="96"/>
      <c r="B159" s="96"/>
      <c r="C159" s="96"/>
      <c r="D159" s="96"/>
    </row>
    <row r="160" spans="1:4">
      <c r="A160" s="96"/>
      <c r="B160" s="96"/>
      <c r="C160" s="96"/>
      <c r="D160" s="96"/>
    </row>
    <row r="161" spans="1:4">
      <c r="A161" s="96"/>
      <c r="B161" s="96"/>
      <c r="C161" s="96"/>
      <c r="D161" s="96"/>
    </row>
    <row r="162" spans="1:4">
      <c r="A162" s="96"/>
      <c r="B162" s="96"/>
      <c r="C162" s="96"/>
      <c r="D162" s="96"/>
    </row>
    <row r="163" spans="1:4">
      <c r="A163" s="96"/>
      <c r="B163" s="96"/>
      <c r="C163" s="96"/>
      <c r="D163" s="96"/>
    </row>
    <row r="164" spans="1:4">
      <c r="A164" s="96"/>
      <c r="B164" s="96"/>
      <c r="C164" s="96"/>
      <c r="D164" s="96"/>
    </row>
    <row r="165" spans="1:4">
      <c r="A165" s="96"/>
      <c r="B165" s="96"/>
      <c r="C165" s="96"/>
      <c r="D165" s="96"/>
    </row>
    <row r="166" spans="1:4">
      <c r="A166" s="96"/>
      <c r="B166" s="96"/>
      <c r="C166" s="96"/>
      <c r="D166" s="96"/>
    </row>
    <row r="167" spans="1:4">
      <c r="A167" s="96"/>
      <c r="B167" s="96"/>
      <c r="C167" s="96"/>
      <c r="D167" s="96"/>
    </row>
    <row r="168" spans="1:4">
      <c r="A168" s="96"/>
      <c r="B168" s="96"/>
      <c r="C168" s="96"/>
      <c r="D168" s="96"/>
    </row>
    <row r="169" spans="1:4">
      <c r="A169" s="96"/>
      <c r="B169" s="96"/>
      <c r="C169" s="96"/>
      <c r="D169" s="96"/>
    </row>
    <row r="170" spans="1:4">
      <c r="A170" s="96"/>
      <c r="B170" s="96"/>
      <c r="C170" s="96"/>
      <c r="D170" s="96"/>
    </row>
    <row r="171" spans="1:4">
      <c r="A171" s="96"/>
      <c r="B171" s="96"/>
      <c r="C171" s="96"/>
      <c r="D171" s="96"/>
    </row>
    <row r="172" spans="1:4">
      <c r="A172" s="96"/>
      <c r="B172" s="96"/>
      <c r="C172" s="96"/>
      <c r="D172" s="96"/>
    </row>
    <row r="173" spans="1:4">
      <c r="A173" s="96"/>
      <c r="B173" s="96"/>
      <c r="C173" s="96"/>
      <c r="D173" s="96"/>
    </row>
    <row r="174" spans="1:4">
      <c r="A174" s="96"/>
      <c r="B174" s="96"/>
      <c r="C174" s="96"/>
      <c r="D174" s="96"/>
    </row>
    <row r="175" spans="1:4">
      <c r="A175" s="96"/>
      <c r="B175" s="96"/>
      <c r="C175" s="96"/>
      <c r="D175" s="96"/>
    </row>
    <row r="176" spans="1:4">
      <c r="A176" s="96"/>
      <c r="B176" s="96"/>
      <c r="C176" s="96"/>
      <c r="D176" s="96"/>
    </row>
    <row r="177" spans="1:4">
      <c r="A177" s="96"/>
      <c r="B177" s="96"/>
      <c r="C177" s="96"/>
      <c r="D177" s="96"/>
    </row>
    <row r="178" spans="1:4">
      <c r="A178" s="96"/>
      <c r="B178" s="96"/>
      <c r="C178" s="96"/>
      <c r="D178" s="96"/>
    </row>
    <row r="179" spans="1:4">
      <c r="A179" s="96"/>
      <c r="B179" s="96"/>
      <c r="C179" s="96"/>
      <c r="D179" s="96"/>
    </row>
  </sheetData>
  <mergeCells count="42">
    <mergeCell ref="A33:A35"/>
    <mergeCell ref="B33:B35"/>
    <mergeCell ref="C33:C35"/>
    <mergeCell ref="A36:A39"/>
    <mergeCell ref="B36:B39"/>
    <mergeCell ref="C36:C39"/>
    <mergeCell ref="A26:A28"/>
    <mergeCell ref="B26:B28"/>
    <mergeCell ref="C26:C28"/>
    <mergeCell ref="A29:A32"/>
    <mergeCell ref="B29:B32"/>
    <mergeCell ref="C29:C32"/>
    <mergeCell ref="A18:A21"/>
    <mergeCell ref="B18:B21"/>
    <mergeCell ref="C18:C21"/>
    <mergeCell ref="A22:A25"/>
    <mergeCell ref="B22:B25"/>
    <mergeCell ref="C22:C25"/>
    <mergeCell ref="A11:A14"/>
    <mergeCell ref="B11:B14"/>
    <mergeCell ref="C11:C14"/>
    <mergeCell ref="A15:A17"/>
    <mergeCell ref="B15:B17"/>
    <mergeCell ref="C15:C17"/>
    <mergeCell ref="G4:G9"/>
    <mergeCell ref="H4:H9"/>
    <mergeCell ref="I4:J8"/>
    <mergeCell ref="K4:L8"/>
    <mergeCell ref="M4:N8"/>
    <mergeCell ref="O4:P4"/>
    <mergeCell ref="O5:O9"/>
    <mergeCell ref="P5:P9"/>
    <mergeCell ref="A1:Q1"/>
    <mergeCell ref="A3:A9"/>
    <mergeCell ref="B3:B9"/>
    <mergeCell ref="C3:C9"/>
    <mergeCell ref="D3:D9"/>
    <mergeCell ref="E3:H3"/>
    <mergeCell ref="I3:P3"/>
    <mergeCell ref="Q3:Q9"/>
    <mergeCell ref="E4:E9"/>
    <mergeCell ref="F4:F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75"/>
  <sheetViews>
    <sheetView workbookViewId="0">
      <selection sqref="A1:XFD1048576"/>
    </sheetView>
  </sheetViews>
  <sheetFormatPr defaultColWidth="9.140625" defaultRowHeight="15"/>
  <cols>
    <col min="1" max="1" width="4.5703125" style="106" customWidth="1"/>
    <col min="2" max="2" width="16.7109375" style="106" customWidth="1"/>
    <col min="3" max="3" width="32.7109375" style="106" customWidth="1"/>
    <col min="4" max="4" width="25.5703125" style="106" customWidth="1"/>
    <col min="5" max="5" width="15.7109375" style="107" customWidth="1"/>
    <col min="6" max="6" width="14.7109375" style="107" customWidth="1"/>
    <col min="7" max="7" width="12.7109375" style="107" customWidth="1"/>
    <col min="8" max="8" width="12.85546875" style="107" customWidth="1"/>
    <col min="9" max="9" width="14.85546875" style="109" customWidth="1"/>
    <col min="10" max="10" width="14.140625" style="109" customWidth="1"/>
    <col min="11" max="11" width="15.28515625" style="109" customWidth="1"/>
    <col min="12" max="12" width="14" style="109" customWidth="1"/>
    <col min="13" max="13" width="13.28515625" style="106" customWidth="1"/>
    <col min="14" max="16384" width="9.140625" style="106"/>
  </cols>
  <sheetData>
    <row r="1" spans="1:14" ht="120" customHeight="1">
      <c r="A1" s="104" t="s">
        <v>143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4">
      <c r="I2" s="108"/>
      <c r="L2" s="109" t="s">
        <v>144</v>
      </c>
    </row>
    <row r="3" spans="1:14" ht="55.5" customHeight="1">
      <c r="A3" s="110" t="s">
        <v>145</v>
      </c>
      <c r="B3" s="110" t="s">
        <v>146</v>
      </c>
      <c r="C3" s="110" t="s">
        <v>147</v>
      </c>
      <c r="D3" s="110" t="s">
        <v>148</v>
      </c>
      <c r="E3" s="111" t="s">
        <v>149</v>
      </c>
      <c r="F3" s="111"/>
      <c r="G3" s="111" t="s">
        <v>150</v>
      </c>
      <c r="H3" s="111"/>
      <c r="I3" s="111"/>
      <c r="J3" s="111"/>
      <c r="K3" s="112" t="s">
        <v>1</v>
      </c>
      <c r="L3" s="112"/>
      <c r="M3" s="110" t="s">
        <v>106</v>
      </c>
    </row>
    <row r="4" spans="1:14">
      <c r="A4" s="110"/>
      <c r="B4" s="110"/>
      <c r="C4" s="110"/>
      <c r="D4" s="110"/>
      <c r="E4" s="111"/>
      <c r="F4" s="111"/>
      <c r="G4" s="111" t="s">
        <v>2</v>
      </c>
      <c r="H4" s="111"/>
      <c r="I4" s="112" t="s">
        <v>3</v>
      </c>
      <c r="J4" s="112"/>
      <c r="K4" s="112"/>
      <c r="L4" s="112"/>
      <c r="M4" s="110"/>
    </row>
    <row r="5" spans="1:14">
      <c r="A5" s="110"/>
      <c r="B5" s="110"/>
      <c r="C5" s="110"/>
      <c r="D5" s="110"/>
      <c r="E5" s="113" t="s">
        <v>4</v>
      </c>
      <c r="F5" s="113" t="s">
        <v>5</v>
      </c>
      <c r="G5" s="113" t="s">
        <v>4</v>
      </c>
      <c r="H5" s="113" t="s">
        <v>5</v>
      </c>
      <c r="I5" s="114" t="s">
        <v>4</v>
      </c>
      <c r="J5" s="115" t="s">
        <v>5</v>
      </c>
      <c r="K5" s="115" t="s">
        <v>114</v>
      </c>
      <c r="L5" s="115" t="s">
        <v>115</v>
      </c>
      <c r="M5" s="110"/>
    </row>
    <row r="6" spans="1:14">
      <c r="A6" s="116">
        <v>1</v>
      </c>
      <c r="B6" s="116">
        <v>2</v>
      </c>
      <c r="C6" s="116">
        <v>3</v>
      </c>
      <c r="D6" s="116">
        <v>4</v>
      </c>
      <c r="E6" s="116">
        <v>5</v>
      </c>
      <c r="F6" s="116">
        <v>6</v>
      </c>
      <c r="G6" s="116">
        <v>7</v>
      </c>
      <c r="H6" s="116">
        <v>8</v>
      </c>
      <c r="I6" s="117">
        <v>9</v>
      </c>
      <c r="J6" s="117">
        <v>10</v>
      </c>
      <c r="K6" s="117">
        <v>11</v>
      </c>
      <c r="L6" s="117">
        <v>12</v>
      </c>
      <c r="M6" s="116">
        <v>13</v>
      </c>
    </row>
    <row r="7" spans="1:14">
      <c r="A7" s="118">
        <v>1</v>
      </c>
      <c r="B7" s="118" t="s">
        <v>117</v>
      </c>
      <c r="C7" s="118" t="s">
        <v>118</v>
      </c>
      <c r="D7" s="119" t="s">
        <v>119</v>
      </c>
      <c r="E7" s="120">
        <f>E9+E10+E11+E12+E13+E14</f>
        <v>208304.4155</v>
      </c>
      <c r="F7" s="120">
        <f t="shared" ref="F7:L7" si="0">F9+F10+F11+F12+F13+F14</f>
        <v>159896.88579</v>
      </c>
      <c r="G7" s="120">
        <f t="shared" si="0"/>
        <v>45751.468240000002</v>
      </c>
      <c r="H7" s="120">
        <f t="shared" si="0"/>
        <v>45358.57548</v>
      </c>
      <c r="I7" s="121">
        <f>SUM(I9:I14)</f>
        <v>139157.82227999999</v>
      </c>
      <c r="J7" s="121">
        <f>SUM(J9:J14)</f>
        <v>121680.40515999999</v>
      </c>
      <c r="K7" s="122">
        <f t="shared" si="0"/>
        <v>106697.429</v>
      </c>
      <c r="L7" s="122">
        <f t="shared" si="0"/>
        <v>107548.59600000001</v>
      </c>
      <c r="M7" s="120"/>
      <c r="N7" s="123"/>
    </row>
    <row r="8" spans="1:14">
      <c r="A8" s="118"/>
      <c r="B8" s="118"/>
      <c r="C8" s="118"/>
      <c r="D8" s="119" t="s">
        <v>6</v>
      </c>
      <c r="E8" s="120"/>
      <c r="F8" s="120"/>
      <c r="G8" s="120"/>
      <c r="H8" s="120"/>
      <c r="I8" s="121"/>
      <c r="J8" s="121"/>
      <c r="K8" s="122"/>
      <c r="L8" s="122"/>
      <c r="M8" s="120"/>
    </row>
    <row r="9" spans="1:14" ht="15" customHeight="1">
      <c r="A9" s="118"/>
      <c r="B9" s="118"/>
      <c r="C9" s="118"/>
      <c r="D9" s="119" t="s">
        <v>151</v>
      </c>
      <c r="E9" s="120">
        <f>SUM(E17,E25,E33,E41,E49,E57,E67)</f>
        <v>6464.1517399999993</v>
      </c>
      <c r="F9" s="120">
        <f t="shared" ref="F9:L9" si="1">SUM(F17,F25,F33,F41,F49,F57,F67)</f>
        <v>6464.1517399999993</v>
      </c>
      <c r="G9" s="120">
        <f t="shared" si="1"/>
        <v>0</v>
      </c>
      <c r="H9" s="120">
        <f t="shared" si="1"/>
        <v>0</v>
      </c>
      <c r="I9" s="124">
        <f t="shared" si="1"/>
        <v>4076.26</v>
      </c>
      <c r="J9" s="124">
        <f t="shared" si="1"/>
        <v>4076.26</v>
      </c>
      <c r="K9" s="120">
        <f t="shared" si="1"/>
        <v>4142.9855600000001</v>
      </c>
      <c r="L9" s="120">
        <f t="shared" si="1"/>
        <v>4018.0250000000001</v>
      </c>
      <c r="M9" s="120"/>
    </row>
    <row r="10" spans="1:14" ht="16.5" customHeight="1">
      <c r="A10" s="118"/>
      <c r="B10" s="118"/>
      <c r="C10" s="118"/>
      <c r="D10" s="119" t="s">
        <v>152</v>
      </c>
      <c r="E10" s="120">
        <f t="shared" ref="E10:L14" si="2">SUM(E18,E26,E34,E42,E50,E58,E68)</f>
        <v>193540.28787999999</v>
      </c>
      <c r="F10" s="120">
        <f t="shared" si="2"/>
        <v>145207.80124</v>
      </c>
      <c r="G10" s="120">
        <f t="shared" si="2"/>
        <v>41396.103999999999</v>
      </c>
      <c r="H10" s="120">
        <f t="shared" si="2"/>
        <v>41396.103999999999</v>
      </c>
      <c r="I10" s="124">
        <f t="shared" si="2"/>
        <v>122368.24423</v>
      </c>
      <c r="J10" s="124">
        <f t="shared" si="2"/>
        <v>105394.07855999999</v>
      </c>
      <c r="K10" s="120">
        <f t="shared" si="2"/>
        <v>94826.314440000002</v>
      </c>
      <c r="L10" s="120">
        <f t="shared" si="2"/>
        <v>94775.275000000009</v>
      </c>
      <c r="M10" s="120"/>
    </row>
    <row r="11" spans="1:14" ht="16.5" customHeight="1">
      <c r="A11" s="118"/>
      <c r="B11" s="118"/>
      <c r="C11" s="118"/>
      <c r="D11" s="119" t="s">
        <v>153</v>
      </c>
      <c r="E11" s="120">
        <f t="shared" si="2"/>
        <v>7170.1019999999999</v>
      </c>
      <c r="F11" s="120">
        <f t="shared" si="2"/>
        <v>7098.2103900000002</v>
      </c>
      <c r="G11" s="120">
        <f t="shared" si="2"/>
        <v>4355.3642399999999</v>
      </c>
      <c r="H11" s="120">
        <f t="shared" si="2"/>
        <v>3962.4714800000002</v>
      </c>
      <c r="I11" s="124">
        <f t="shared" si="2"/>
        <v>10999.04739</v>
      </c>
      <c r="J11" s="124">
        <f t="shared" si="2"/>
        <v>10524.79621</v>
      </c>
      <c r="K11" s="120">
        <f t="shared" si="2"/>
        <v>7495</v>
      </c>
      <c r="L11" s="120">
        <f t="shared" si="2"/>
        <v>8556</v>
      </c>
      <c r="M11" s="120"/>
    </row>
    <row r="12" spans="1:14" ht="16.5" customHeight="1">
      <c r="A12" s="118"/>
      <c r="B12" s="118"/>
      <c r="C12" s="118"/>
      <c r="D12" s="119" t="s">
        <v>154</v>
      </c>
      <c r="E12" s="120">
        <f t="shared" si="2"/>
        <v>10</v>
      </c>
      <c r="F12" s="120">
        <f t="shared" si="2"/>
        <v>10</v>
      </c>
      <c r="G12" s="120">
        <f t="shared" si="2"/>
        <v>0</v>
      </c>
      <c r="H12" s="120">
        <f t="shared" si="2"/>
        <v>0</v>
      </c>
      <c r="I12" s="124">
        <f t="shared" si="2"/>
        <v>0</v>
      </c>
      <c r="J12" s="124">
        <f t="shared" si="2"/>
        <v>0</v>
      </c>
      <c r="K12" s="120">
        <f t="shared" si="2"/>
        <v>0</v>
      </c>
      <c r="L12" s="120">
        <f t="shared" si="2"/>
        <v>0</v>
      </c>
      <c r="M12" s="120"/>
    </row>
    <row r="13" spans="1:14" ht="16.5" customHeight="1">
      <c r="A13" s="118"/>
      <c r="B13" s="118"/>
      <c r="C13" s="118"/>
      <c r="D13" s="119" t="s">
        <v>155</v>
      </c>
      <c r="E13" s="120">
        <f t="shared" si="2"/>
        <v>1119.8738800000001</v>
      </c>
      <c r="F13" s="120">
        <f t="shared" si="2"/>
        <v>1116.7224200000001</v>
      </c>
      <c r="G13" s="120">
        <f t="shared" si="2"/>
        <v>0</v>
      </c>
      <c r="H13" s="120">
        <f t="shared" si="2"/>
        <v>0</v>
      </c>
      <c r="I13" s="124">
        <f t="shared" si="2"/>
        <v>1714.2706600000001</v>
      </c>
      <c r="J13" s="124">
        <f t="shared" si="2"/>
        <v>1685.2703900000001</v>
      </c>
      <c r="K13" s="120">
        <f t="shared" si="2"/>
        <v>233.12899999999999</v>
      </c>
      <c r="L13" s="120">
        <f t="shared" si="2"/>
        <v>199.29599999999999</v>
      </c>
      <c r="M13" s="120"/>
    </row>
    <row r="14" spans="1:14" ht="16.5" customHeight="1">
      <c r="A14" s="118"/>
      <c r="B14" s="118"/>
      <c r="C14" s="118"/>
      <c r="D14" s="119" t="s">
        <v>156</v>
      </c>
      <c r="E14" s="120">
        <f t="shared" si="2"/>
        <v>0</v>
      </c>
      <c r="F14" s="120">
        <f t="shared" si="2"/>
        <v>0</v>
      </c>
      <c r="G14" s="120">
        <f t="shared" si="2"/>
        <v>0</v>
      </c>
      <c r="H14" s="120">
        <f t="shared" si="2"/>
        <v>0</v>
      </c>
      <c r="I14" s="124">
        <f t="shared" si="2"/>
        <v>0</v>
      </c>
      <c r="J14" s="124">
        <f t="shared" si="2"/>
        <v>0</v>
      </c>
      <c r="K14" s="120">
        <f t="shared" si="2"/>
        <v>0</v>
      </c>
      <c r="L14" s="120">
        <f t="shared" si="2"/>
        <v>0</v>
      </c>
      <c r="M14" s="120"/>
    </row>
    <row r="15" spans="1:14" ht="15" customHeight="1">
      <c r="A15" s="125">
        <v>2</v>
      </c>
      <c r="B15" s="125" t="s">
        <v>124</v>
      </c>
      <c r="C15" s="125" t="s">
        <v>125</v>
      </c>
      <c r="D15" s="119" t="s">
        <v>119</v>
      </c>
      <c r="E15" s="120">
        <f>E17+E18+E19+E20+E21+E22</f>
        <v>7205.5568999999996</v>
      </c>
      <c r="F15" s="120">
        <f>F17+F18+F19+F20+F21+F22</f>
        <v>7132.0578500000001</v>
      </c>
      <c r="G15" s="120">
        <f t="shared" ref="G15:L15" si="3">G17+G18+G19+G20+G21+G22</f>
        <v>4006.1822400000001</v>
      </c>
      <c r="H15" s="120">
        <f t="shared" si="3"/>
        <v>3613.2894799999999</v>
      </c>
      <c r="I15" s="121">
        <f t="shared" si="3"/>
        <v>8214.593499999999</v>
      </c>
      <c r="J15" s="121">
        <f t="shared" si="3"/>
        <v>8000.4861900000005</v>
      </c>
      <c r="K15" s="122">
        <f t="shared" si="3"/>
        <v>7450</v>
      </c>
      <c r="L15" s="122">
        <f t="shared" si="3"/>
        <v>7556</v>
      </c>
      <c r="M15" s="120"/>
    </row>
    <row r="16" spans="1:14">
      <c r="A16" s="126"/>
      <c r="B16" s="126"/>
      <c r="C16" s="126"/>
      <c r="D16" s="119" t="s">
        <v>6</v>
      </c>
      <c r="E16" s="120"/>
      <c r="F16" s="120"/>
      <c r="G16" s="120"/>
      <c r="H16" s="120"/>
      <c r="I16" s="127"/>
      <c r="J16" s="127"/>
      <c r="K16" s="122"/>
      <c r="L16" s="122"/>
      <c r="M16" s="120"/>
    </row>
    <row r="17" spans="1:13">
      <c r="A17" s="126"/>
      <c r="B17" s="126"/>
      <c r="C17" s="126"/>
      <c r="D17" s="119" t="s">
        <v>151</v>
      </c>
      <c r="E17" s="120"/>
      <c r="F17" s="120"/>
      <c r="G17" s="120"/>
      <c r="H17" s="120"/>
      <c r="I17" s="127"/>
      <c r="J17" s="127"/>
      <c r="K17" s="122"/>
      <c r="L17" s="122"/>
      <c r="M17" s="120"/>
    </row>
    <row r="18" spans="1:13">
      <c r="A18" s="126"/>
      <c r="B18" s="126"/>
      <c r="C18" s="126"/>
      <c r="D18" s="119" t="s">
        <v>152</v>
      </c>
      <c r="E18" s="120">
        <v>0</v>
      </c>
      <c r="F18" s="120">
        <v>0</v>
      </c>
      <c r="G18" s="120"/>
      <c r="H18" s="120"/>
      <c r="I18" s="121">
        <v>0</v>
      </c>
      <c r="J18" s="121">
        <v>0</v>
      </c>
      <c r="K18" s="122"/>
      <c r="L18" s="122"/>
      <c r="M18" s="120"/>
    </row>
    <row r="19" spans="1:13">
      <c r="A19" s="126"/>
      <c r="B19" s="126"/>
      <c r="C19" s="126"/>
      <c r="D19" s="119" t="s">
        <v>153</v>
      </c>
      <c r="E19" s="122">
        <v>6961.8789999999999</v>
      </c>
      <c r="F19" s="122">
        <v>6890.3267599999999</v>
      </c>
      <c r="G19" s="120">
        <v>4006.1822400000001</v>
      </c>
      <c r="H19" s="120">
        <v>3613.2894799999999</v>
      </c>
      <c r="I19" s="121">
        <v>8134.9059999999999</v>
      </c>
      <c r="J19" s="121">
        <v>7923.7486900000004</v>
      </c>
      <c r="K19" s="122">
        <v>7450</v>
      </c>
      <c r="L19" s="122">
        <v>7556</v>
      </c>
      <c r="M19" s="120"/>
    </row>
    <row r="20" spans="1:13">
      <c r="A20" s="126"/>
      <c r="B20" s="126"/>
      <c r="C20" s="126"/>
      <c r="D20" s="119" t="s">
        <v>154</v>
      </c>
      <c r="E20" s="120"/>
      <c r="F20" s="120"/>
      <c r="G20" s="120"/>
      <c r="H20" s="120"/>
      <c r="I20" s="121"/>
      <c r="J20" s="121"/>
      <c r="K20" s="122"/>
      <c r="L20" s="122"/>
      <c r="M20" s="120"/>
    </row>
    <row r="21" spans="1:13">
      <c r="A21" s="126"/>
      <c r="B21" s="126"/>
      <c r="C21" s="126"/>
      <c r="D21" s="119" t="s">
        <v>155</v>
      </c>
      <c r="E21" s="128">
        <v>243.67789999999999</v>
      </c>
      <c r="F21" s="128">
        <v>241.73108999999999</v>
      </c>
      <c r="G21" s="120"/>
      <c r="H21" s="120"/>
      <c r="I21" s="128">
        <v>79.6875</v>
      </c>
      <c r="J21" s="128">
        <v>76.737499999999997</v>
      </c>
      <c r="K21" s="122"/>
      <c r="L21" s="122"/>
      <c r="M21" s="120"/>
    </row>
    <row r="22" spans="1:13">
      <c r="A22" s="129"/>
      <c r="B22" s="129"/>
      <c r="C22" s="129"/>
      <c r="D22" s="119" t="s">
        <v>156</v>
      </c>
      <c r="E22" s="120"/>
      <c r="F22" s="120"/>
      <c r="G22" s="120"/>
      <c r="H22" s="120"/>
      <c r="I22" s="121"/>
      <c r="J22" s="121"/>
      <c r="K22" s="122"/>
      <c r="L22" s="122"/>
      <c r="M22" s="120"/>
    </row>
    <row r="23" spans="1:13">
      <c r="A23" s="118">
        <v>3</v>
      </c>
      <c r="B23" s="118" t="s">
        <v>126</v>
      </c>
      <c r="C23" s="118" t="s">
        <v>127</v>
      </c>
      <c r="D23" s="119" t="s">
        <v>119</v>
      </c>
      <c r="E23" s="120">
        <f t="shared" ref="E23:L23" si="4">E25+E26+E27+E28+E29+E30</f>
        <v>48.6</v>
      </c>
      <c r="F23" s="120">
        <f t="shared" si="4"/>
        <v>48.6</v>
      </c>
      <c r="G23" s="120">
        <f t="shared" si="4"/>
        <v>0</v>
      </c>
      <c r="H23" s="120">
        <f t="shared" si="4"/>
        <v>0</v>
      </c>
      <c r="I23" s="121">
        <f>I25+I26+I27+I28+I29+I30</f>
        <v>28476.064030000001</v>
      </c>
      <c r="J23" s="121">
        <f t="shared" si="4"/>
        <v>15975.670220000002</v>
      </c>
      <c r="K23" s="122">
        <f t="shared" si="4"/>
        <v>45</v>
      </c>
      <c r="L23" s="122">
        <f t="shared" si="4"/>
        <v>1000</v>
      </c>
      <c r="M23" s="120"/>
    </row>
    <row r="24" spans="1:13">
      <c r="A24" s="118"/>
      <c r="B24" s="118"/>
      <c r="C24" s="118"/>
      <c r="D24" s="119" t="s">
        <v>6</v>
      </c>
      <c r="E24" s="120"/>
      <c r="F24" s="120"/>
      <c r="G24" s="120"/>
      <c r="H24" s="120"/>
      <c r="I24" s="121"/>
      <c r="J24" s="121"/>
      <c r="K24" s="122"/>
      <c r="L24" s="122"/>
      <c r="M24" s="120"/>
    </row>
    <row r="25" spans="1:13">
      <c r="A25" s="118"/>
      <c r="B25" s="118"/>
      <c r="C25" s="118"/>
      <c r="D25" s="119" t="s">
        <v>151</v>
      </c>
      <c r="E25" s="120"/>
      <c r="F25" s="120"/>
      <c r="G25" s="120"/>
      <c r="H25" s="120"/>
      <c r="I25" s="121"/>
      <c r="J25" s="121"/>
      <c r="K25" s="122"/>
      <c r="L25" s="122"/>
      <c r="M25" s="120"/>
    </row>
    <row r="26" spans="1:13">
      <c r="A26" s="118"/>
      <c r="B26" s="118"/>
      <c r="C26" s="118"/>
      <c r="D26" s="119" t="s">
        <v>152</v>
      </c>
      <c r="E26" s="120"/>
      <c r="F26" s="120"/>
      <c r="G26" s="120"/>
      <c r="H26" s="120"/>
      <c r="I26" s="121">
        <v>27574.104230000001</v>
      </c>
      <c r="J26" s="121">
        <v>15300.00056</v>
      </c>
      <c r="K26" s="122"/>
      <c r="L26" s="122"/>
      <c r="M26" s="120"/>
    </row>
    <row r="27" spans="1:13">
      <c r="A27" s="118"/>
      <c r="B27" s="118"/>
      <c r="C27" s="118"/>
      <c r="D27" s="119" t="s">
        <v>153</v>
      </c>
      <c r="E27" s="120">
        <v>48.6</v>
      </c>
      <c r="F27" s="120">
        <v>48.6</v>
      </c>
      <c r="G27" s="120"/>
      <c r="H27" s="120"/>
      <c r="I27" s="121">
        <v>809.96663000000001</v>
      </c>
      <c r="J27" s="121">
        <v>607.12476000000004</v>
      </c>
      <c r="K27" s="122">
        <v>45</v>
      </c>
      <c r="L27" s="122">
        <v>1000</v>
      </c>
      <c r="M27" s="120"/>
    </row>
    <row r="28" spans="1:13">
      <c r="A28" s="118"/>
      <c r="B28" s="118"/>
      <c r="C28" s="118"/>
      <c r="D28" s="119" t="s">
        <v>154</v>
      </c>
      <c r="E28" s="120"/>
      <c r="F28" s="120"/>
      <c r="G28" s="120"/>
      <c r="H28" s="120"/>
      <c r="I28" s="121"/>
      <c r="J28" s="121"/>
      <c r="K28" s="122"/>
      <c r="L28" s="122"/>
      <c r="M28" s="120"/>
    </row>
    <row r="29" spans="1:13">
      <c r="A29" s="118"/>
      <c r="B29" s="118"/>
      <c r="C29" s="118"/>
      <c r="D29" s="119" t="s">
        <v>155</v>
      </c>
      <c r="E29" s="120"/>
      <c r="F29" s="120"/>
      <c r="G29" s="120"/>
      <c r="H29" s="120"/>
      <c r="I29" s="121">
        <v>91.993170000000006</v>
      </c>
      <c r="J29" s="121">
        <v>68.544899999999998</v>
      </c>
      <c r="K29" s="122"/>
      <c r="L29" s="122"/>
      <c r="M29" s="120"/>
    </row>
    <row r="30" spans="1:13">
      <c r="A30" s="118"/>
      <c r="B30" s="118"/>
      <c r="C30" s="118"/>
      <c r="D30" s="119" t="s">
        <v>156</v>
      </c>
      <c r="E30" s="120"/>
      <c r="F30" s="120"/>
      <c r="G30" s="120"/>
      <c r="H30" s="120"/>
      <c r="I30" s="127"/>
      <c r="J30" s="127"/>
      <c r="K30" s="122"/>
      <c r="L30" s="122"/>
      <c r="M30" s="120"/>
    </row>
    <row r="31" spans="1:13">
      <c r="A31" s="118">
        <v>4</v>
      </c>
      <c r="B31" s="118" t="s">
        <v>128</v>
      </c>
      <c r="C31" s="118" t="s">
        <v>157</v>
      </c>
      <c r="D31" s="119" t="s">
        <v>119</v>
      </c>
      <c r="E31" s="120">
        <f>E33+E34+E35+E36+E37+E38</f>
        <v>16834.661000000004</v>
      </c>
      <c r="F31" s="120">
        <f>F33+F34+F35+F36+F37+F38</f>
        <v>16314.07453</v>
      </c>
      <c r="G31" s="120">
        <f t="shared" ref="G31:L31" si="5">G33+G34+G35+G36+G37+G38</f>
        <v>349.18200000000002</v>
      </c>
      <c r="H31" s="120">
        <f t="shared" si="5"/>
        <v>349.18200000000002</v>
      </c>
      <c r="I31" s="124">
        <f t="shared" si="5"/>
        <v>13624.454750000001</v>
      </c>
      <c r="J31" s="124">
        <f t="shared" si="5"/>
        <v>13308.700749999998</v>
      </c>
      <c r="K31" s="120">
        <f t="shared" si="5"/>
        <v>0</v>
      </c>
      <c r="L31" s="120">
        <f t="shared" si="5"/>
        <v>0</v>
      </c>
      <c r="M31" s="120"/>
    </row>
    <row r="32" spans="1:13">
      <c r="A32" s="118"/>
      <c r="B32" s="118"/>
      <c r="C32" s="118"/>
      <c r="D32" s="119" t="s">
        <v>6</v>
      </c>
      <c r="E32" s="120"/>
      <c r="F32" s="120"/>
      <c r="G32" s="120"/>
      <c r="H32" s="120"/>
      <c r="I32" s="121"/>
      <c r="J32" s="121"/>
      <c r="K32" s="122"/>
      <c r="L32" s="122"/>
      <c r="M32" s="120"/>
    </row>
    <row r="33" spans="1:14">
      <c r="A33" s="118"/>
      <c r="B33" s="118"/>
      <c r="C33" s="118"/>
      <c r="D33" s="119" t="s">
        <v>151</v>
      </c>
      <c r="E33" s="120"/>
      <c r="F33" s="120"/>
      <c r="G33" s="120"/>
      <c r="H33" s="120"/>
      <c r="I33" s="121"/>
      <c r="J33" s="121"/>
      <c r="K33" s="122"/>
      <c r="L33" s="122"/>
      <c r="M33" s="120"/>
    </row>
    <row r="34" spans="1:14">
      <c r="A34" s="118"/>
      <c r="B34" s="118"/>
      <c r="C34" s="118"/>
      <c r="D34" s="119" t="s">
        <v>152</v>
      </c>
      <c r="E34" s="122">
        <v>16622.399000000001</v>
      </c>
      <c r="F34" s="122">
        <v>16102.151900000001</v>
      </c>
      <c r="G34" s="120"/>
      <c r="H34" s="120"/>
      <c r="I34" s="121">
        <v>11452.2</v>
      </c>
      <c r="J34" s="121">
        <v>11199.3</v>
      </c>
      <c r="K34" s="122"/>
      <c r="L34" s="122"/>
      <c r="M34" s="120"/>
    </row>
    <row r="35" spans="1:14">
      <c r="A35" s="118"/>
      <c r="B35" s="118"/>
      <c r="C35" s="118"/>
      <c r="D35" s="119" t="s">
        <v>153</v>
      </c>
      <c r="E35" s="122">
        <v>143.52099999999999</v>
      </c>
      <c r="F35" s="122">
        <v>143.18163000000001</v>
      </c>
      <c r="G35" s="120">
        <v>349.18200000000002</v>
      </c>
      <c r="H35" s="120">
        <v>349.18200000000002</v>
      </c>
      <c r="I35" s="121">
        <v>2054.1747599999999</v>
      </c>
      <c r="J35" s="121">
        <v>1993.9227599999999</v>
      </c>
      <c r="K35" s="122"/>
      <c r="L35" s="122"/>
      <c r="M35" s="120"/>
    </row>
    <row r="36" spans="1:14">
      <c r="A36" s="118"/>
      <c r="B36" s="118"/>
      <c r="C36" s="118"/>
      <c r="D36" s="119" t="s">
        <v>154</v>
      </c>
      <c r="E36" s="120"/>
      <c r="F36" s="120"/>
      <c r="G36" s="120"/>
      <c r="H36" s="120"/>
      <c r="I36" s="127"/>
      <c r="J36" s="127"/>
      <c r="K36" s="122"/>
      <c r="L36" s="122"/>
      <c r="M36" s="120"/>
    </row>
    <row r="37" spans="1:14">
      <c r="A37" s="118"/>
      <c r="B37" s="118"/>
      <c r="C37" s="118"/>
      <c r="D37" s="119" t="s">
        <v>155</v>
      </c>
      <c r="E37" s="122">
        <v>68.741</v>
      </c>
      <c r="F37" s="122">
        <v>68.741</v>
      </c>
      <c r="G37" s="120"/>
      <c r="H37" s="120"/>
      <c r="I37" s="121">
        <v>118.07999</v>
      </c>
      <c r="J37" s="121">
        <v>115.47799000000001</v>
      </c>
      <c r="K37" s="122"/>
      <c r="L37" s="122"/>
      <c r="M37" s="120"/>
    </row>
    <row r="38" spans="1:14">
      <c r="A38" s="118"/>
      <c r="B38" s="118"/>
      <c r="C38" s="118"/>
      <c r="D38" s="119" t="s">
        <v>156</v>
      </c>
      <c r="E38" s="120"/>
      <c r="F38" s="120"/>
      <c r="G38" s="120"/>
      <c r="H38" s="120"/>
      <c r="I38" s="121"/>
      <c r="J38" s="121"/>
      <c r="K38" s="122"/>
      <c r="L38" s="122"/>
      <c r="M38" s="120"/>
    </row>
    <row r="39" spans="1:14">
      <c r="A39" s="125">
        <v>5</v>
      </c>
      <c r="B39" s="125" t="s">
        <v>158</v>
      </c>
      <c r="C39" s="125" t="s">
        <v>131</v>
      </c>
      <c r="D39" s="119" t="s">
        <v>119</v>
      </c>
      <c r="E39" s="120">
        <f>SUM(E40:E46)</f>
        <v>6721.99</v>
      </c>
      <c r="F39" s="120">
        <f t="shared" ref="F39:L39" si="6">SUM(F40:F46)</f>
        <v>6721.99</v>
      </c>
      <c r="G39" s="120">
        <f t="shared" si="6"/>
        <v>0</v>
      </c>
      <c r="H39" s="120">
        <f t="shared" si="6"/>
        <v>0</v>
      </c>
      <c r="I39" s="121">
        <f t="shared" si="6"/>
        <v>5715.31</v>
      </c>
      <c r="J39" s="121">
        <f t="shared" si="6"/>
        <v>5715.31</v>
      </c>
      <c r="K39" s="122">
        <f t="shared" si="6"/>
        <v>4462.6289999999999</v>
      </c>
      <c r="L39" s="122">
        <f t="shared" si="6"/>
        <v>4428.7960000000003</v>
      </c>
      <c r="M39" s="120"/>
      <c r="N39" s="123"/>
    </row>
    <row r="40" spans="1:14">
      <c r="A40" s="126"/>
      <c r="B40" s="126"/>
      <c r="C40" s="126"/>
      <c r="D40" s="119" t="s">
        <v>6</v>
      </c>
      <c r="E40" s="120"/>
      <c r="F40" s="120"/>
      <c r="G40" s="120"/>
      <c r="H40" s="120"/>
      <c r="I40" s="121"/>
      <c r="J40" s="121"/>
      <c r="K40" s="122"/>
      <c r="L40" s="122"/>
      <c r="M40" s="120"/>
    </row>
    <row r="41" spans="1:14">
      <c r="A41" s="126"/>
      <c r="B41" s="126"/>
      <c r="C41" s="126"/>
      <c r="D41" s="119" t="s">
        <v>151</v>
      </c>
      <c r="E41" s="122">
        <v>6047.6049999999996</v>
      </c>
      <c r="F41" s="122">
        <v>6047.6049999999996</v>
      </c>
      <c r="G41" s="120"/>
      <c r="H41" s="120"/>
      <c r="I41" s="121">
        <v>4076.26</v>
      </c>
      <c r="J41" s="121">
        <v>4076.26</v>
      </c>
      <c r="K41" s="122">
        <v>4018.0250000000001</v>
      </c>
      <c r="L41" s="122">
        <v>4018.0250000000001</v>
      </c>
      <c r="M41" s="120"/>
    </row>
    <row r="42" spans="1:14">
      <c r="A42" s="126"/>
      <c r="B42" s="126"/>
      <c r="C42" s="126"/>
      <c r="D42" s="119" t="s">
        <v>152</v>
      </c>
      <c r="E42" s="122">
        <v>318.29500000000002</v>
      </c>
      <c r="F42" s="122">
        <v>318.29500000000002</v>
      </c>
      <c r="G42" s="120"/>
      <c r="H42" s="120"/>
      <c r="I42" s="121">
        <v>214.54</v>
      </c>
      <c r="J42" s="121">
        <v>214.54</v>
      </c>
      <c r="K42" s="122">
        <v>211.47499999999999</v>
      </c>
      <c r="L42" s="122">
        <v>211.47499999999999</v>
      </c>
      <c r="M42" s="120"/>
    </row>
    <row r="43" spans="1:14">
      <c r="A43" s="126"/>
      <c r="B43" s="126"/>
      <c r="C43" s="126"/>
      <c r="D43" s="119" t="s">
        <v>153</v>
      </c>
      <c r="E43" s="120"/>
      <c r="F43" s="120"/>
      <c r="G43" s="120"/>
      <c r="H43" s="120"/>
      <c r="I43" s="121"/>
      <c r="J43" s="121"/>
      <c r="K43" s="122"/>
      <c r="L43" s="122"/>
      <c r="M43" s="120"/>
    </row>
    <row r="44" spans="1:14">
      <c r="A44" s="126"/>
      <c r="B44" s="126"/>
      <c r="C44" s="126"/>
      <c r="D44" s="119" t="s">
        <v>154</v>
      </c>
      <c r="E44" s="120"/>
      <c r="F44" s="120"/>
      <c r="G44" s="120"/>
      <c r="H44" s="120"/>
      <c r="I44" s="121"/>
      <c r="J44" s="121"/>
      <c r="K44" s="122"/>
      <c r="L44" s="122"/>
      <c r="M44" s="120"/>
    </row>
    <row r="45" spans="1:14">
      <c r="A45" s="126"/>
      <c r="B45" s="126"/>
      <c r="C45" s="126"/>
      <c r="D45" s="119" t="s">
        <v>155</v>
      </c>
      <c r="E45" s="120">
        <v>356.09</v>
      </c>
      <c r="F45" s="120">
        <v>356.09</v>
      </c>
      <c r="G45" s="120"/>
      <c r="H45" s="120"/>
      <c r="I45" s="121">
        <v>1424.51</v>
      </c>
      <c r="J45" s="121">
        <v>1424.51</v>
      </c>
      <c r="K45" s="122">
        <v>233.12899999999999</v>
      </c>
      <c r="L45" s="122">
        <v>199.29599999999999</v>
      </c>
      <c r="M45" s="120"/>
    </row>
    <row r="46" spans="1:14" ht="19.5" customHeight="1">
      <c r="A46" s="126"/>
      <c r="B46" s="126"/>
      <c r="C46" s="126"/>
      <c r="D46" s="119" t="s">
        <v>156</v>
      </c>
      <c r="E46" s="120"/>
      <c r="F46" s="120"/>
      <c r="G46" s="120"/>
      <c r="H46" s="120"/>
      <c r="I46" s="121"/>
      <c r="J46" s="121"/>
      <c r="K46" s="122"/>
      <c r="L46" s="122"/>
      <c r="M46" s="120"/>
    </row>
    <row r="47" spans="1:14">
      <c r="A47" s="125">
        <v>6</v>
      </c>
      <c r="B47" s="130" t="s">
        <v>159</v>
      </c>
      <c r="C47" s="130" t="s">
        <v>133</v>
      </c>
      <c r="D47" s="119" t="s">
        <v>119</v>
      </c>
      <c r="E47" s="120">
        <f>SUM(E48:E54)</f>
        <v>97668.679600000003</v>
      </c>
      <c r="F47" s="120">
        <f t="shared" ref="F47:L47" si="7">SUM(F48:F54)</f>
        <v>49855.235410000001</v>
      </c>
      <c r="G47" s="120">
        <f t="shared" si="7"/>
        <v>0</v>
      </c>
      <c r="H47" s="120">
        <f t="shared" si="7"/>
        <v>0</v>
      </c>
      <c r="I47" s="121">
        <f t="shared" si="7"/>
        <v>0</v>
      </c>
      <c r="J47" s="121">
        <f t="shared" si="7"/>
        <v>0</v>
      </c>
      <c r="K47" s="122">
        <f t="shared" si="7"/>
        <v>0</v>
      </c>
      <c r="L47" s="122">
        <f t="shared" si="7"/>
        <v>0</v>
      </c>
      <c r="M47" s="120"/>
      <c r="N47" s="123"/>
    </row>
    <row r="48" spans="1:14">
      <c r="A48" s="126"/>
      <c r="B48" s="131"/>
      <c r="C48" s="131"/>
      <c r="D48" s="119" t="s">
        <v>6</v>
      </c>
      <c r="E48" s="120"/>
      <c r="F48" s="120"/>
      <c r="G48" s="120"/>
      <c r="H48" s="120"/>
      <c r="I48" s="127"/>
      <c r="J48" s="127"/>
      <c r="K48" s="122"/>
      <c r="L48" s="122"/>
      <c r="M48" s="120"/>
    </row>
    <row r="49" spans="1:14">
      <c r="A49" s="126"/>
      <c r="B49" s="131"/>
      <c r="C49" s="131"/>
      <c r="D49" s="119" t="s">
        <v>151</v>
      </c>
      <c r="E49" s="120"/>
      <c r="F49" s="120"/>
      <c r="G49" s="120"/>
      <c r="H49" s="120"/>
      <c r="I49" s="121"/>
      <c r="J49" s="121"/>
      <c r="K49" s="122"/>
      <c r="L49" s="122"/>
      <c r="M49" s="120"/>
    </row>
    <row r="50" spans="1:14">
      <c r="A50" s="126"/>
      <c r="B50" s="131"/>
      <c r="C50" s="131"/>
      <c r="D50" s="119" t="s">
        <v>152</v>
      </c>
      <c r="E50" s="122">
        <v>97223.416620000004</v>
      </c>
      <c r="F50" s="122">
        <v>49411.177080000001</v>
      </c>
      <c r="G50" s="120"/>
      <c r="H50" s="120"/>
      <c r="I50" s="121">
        <v>0</v>
      </c>
      <c r="J50" s="121">
        <v>0</v>
      </c>
      <c r="K50" s="122"/>
      <c r="L50" s="122"/>
      <c r="M50" s="120"/>
    </row>
    <row r="51" spans="1:14">
      <c r="A51" s="126"/>
      <c r="B51" s="131"/>
      <c r="C51" s="131"/>
      <c r="D51" s="119" t="s">
        <v>153</v>
      </c>
      <c r="E51" s="120"/>
      <c r="F51" s="120"/>
      <c r="G51" s="120"/>
      <c r="H51" s="120"/>
      <c r="I51" s="121"/>
      <c r="J51" s="121"/>
      <c r="K51" s="122"/>
      <c r="L51" s="122"/>
      <c r="M51" s="120"/>
    </row>
    <row r="52" spans="1:14">
      <c r="A52" s="126"/>
      <c r="B52" s="131"/>
      <c r="C52" s="131"/>
      <c r="D52" s="119" t="s">
        <v>154</v>
      </c>
      <c r="E52" s="120">
        <v>10</v>
      </c>
      <c r="F52" s="120">
        <v>10</v>
      </c>
      <c r="G52" s="120"/>
      <c r="H52" s="120"/>
      <c r="I52" s="121">
        <v>0</v>
      </c>
      <c r="J52" s="121">
        <v>0</v>
      </c>
      <c r="K52" s="122"/>
      <c r="L52" s="122"/>
      <c r="M52" s="120"/>
    </row>
    <row r="53" spans="1:14">
      <c r="A53" s="126"/>
      <c r="B53" s="131"/>
      <c r="C53" s="131"/>
      <c r="D53" s="119" t="s">
        <v>155</v>
      </c>
      <c r="E53" s="122">
        <v>435.26298000000003</v>
      </c>
      <c r="F53" s="122">
        <v>434.05833000000001</v>
      </c>
      <c r="G53" s="120">
        <v>0</v>
      </c>
      <c r="H53" s="120">
        <v>0</v>
      </c>
      <c r="I53" s="121">
        <v>0</v>
      </c>
      <c r="J53" s="121">
        <v>0</v>
      </c>
      <c r="K53" s="122"/>
      <c r="L53" s="122"/>
      <c r="M53" s="120"/>
    </row>
    <row r="54" spans="1:14">
      <c r="A54" s="126"/>
      <c r="B54" s="131"/>
      <c r="C54" s="131"/>
      <c r="D54" s="119" t="s">
        <v>156</v>
      </c>
      <c r="E54" s="120"/>
      <c r="F54" s="120"/>
      <c r="G54" s="120"/>
      <c r="H54" s="120"/>
      <c r="I54" s="121"/>
      <c r="J54" s="121"/>
      <c r="K54" s="122"/>
      <c r="L54" s="122"/>
      <c r="M54" s="120"/>
    </row>
    <row r="55" spans="1:14" ht="15" customHeight="1">
      <c r="A55" s="125">
        <v>7</v>
      </c>
      <c r="B55" s="125" t="s">
        <v>134</v>
      </c>
      <c r="C55" s="125" t="s">
        <v>135</v>
      </c>
      <c r="D55" s="119" t="s">
        <v>119</v>
      </c>
      <c r="E55" s="120">
        <f>E57+E58+E59+E60+E63+E64</f>
        <v>79148.657999999996</v>
      </c>
      <c r="F55" s="120">
        <f>F57+F58+F59+F60+F63+F64</f>
        <v>79148.657999999996</v>
      </c>
      <c r="G55" s="120">
        <f t="shared" ref="G55:H55" si="8">G57+G58+G59+G60+G63+G64</f>
        <v>41396.103999999999</v>
      </c>
      <c r="H55" s="120">
        <f t="shared" si="8"/>
        <v>41396.103999999999</v>
      </c>
      <c r="I55" s="121">
        <f>I57+I58+I59+I60+I63+I64</f>
        <v>83127.399999999994</v>
      </c>
      <c r="J55" s="121">
        <f>J57+J58+J59+J60+J63+J64</f>
        <v>78680.237999999998</v>
      </c>
      <c r="K55" s="122">
        <f t="shared" ref="K55:L55" si="9">K57+K58+K59+K60+K63+K64</f>
        <v>94563.8</v>
      </c>
      <c r="L55" s="122">
        <f t="shared" si="9"/>
        <v>94563.8</v>
      </c>
      <c r="M55" s="120"/>
      <c r="N55" s="123"/>
    </row>
    <row r="56" spans="1:14">
      <c r="A56" s="126"/>
      <c r="B56" s="126"/>
      <c r="C56" s="126"/>
      <c r="D56" s="119" t="s">
        <v>6</v>
      </c>
      <c r="E56" s="120"/>
      <c r="F56" s="120"/>
      <c r="G56" s="120"/>
      <c r="H56" s="120"/>
      <c r="I56" s="127"/>
      <c r="J56" s="127"/>
      <c r="K56" s="122"/>
      <c r="L56" s="122"/>
      <c r="M56" s="120"/>
    </row>
    <row r="57" spans="1:14">
      <c r="A57" s="126"/>
      <c r="B57" s="126"/>
      <c r="C57" s="126"/>
      <c r="D57" s="119" t="s">
        <v>151</v>
      </c>
      <c r="E57" s="120"/>
      <c r="F57" s="120"/>
      <c r="G57" s="120"/>
      <c r="H57" s="120"/>
      <c r="I57" s="127"/>
      <c r="J57" s="127"/>
      <c r="K57" s="122"/>
      <c r="L57" s="122"/>
      <c r="M57" s="120"/>
    </row>
    <row r="58" spans="1:14">
      <c r="A58" s="126"/>
      <c r="B58" s="126"/>
      <c r="C58" s="126"/>
      <c r="D58" s="119" t="s">
        <v>152</v>
      </c>
      <c r="E58" s="122">
        <v>79148.657999999996</v>
      </c>
      <c r="F58" s="122">
        <v>79148.657999999996</v>
      </c>
      <c r="G58" s="120">
        <v>41396.103999999999</v>
      </c>
      <c r="H58" s="120">
        <v>41396.103999999999</v>
      </c>
      <c r="I58" s="121">
        <v>83127.399999999994</v>
      </c>
      <c r="J58" s="121">
        <v>78680.237999999998</v>
      </c>
      <c r="K58" s="132">
        <v>94563.8</v>
      </c>
      <c r="L58" s="132">
        <v>94563.8</v>
      </c>
      <c r="M58" s="120"/>
    </row>
    <row r="59" spans="1:14">
      <c r="A59" s="126"/>
      <c r="B59" s="126"/>
      <c r="C59" s="126"/>
      <c r="D59" s="119" t="s">
        <v>153</v>
      </c>
      <c r="E59" s="120"/>
      <c r="F59" s="120"/>
      <c r="G59" s="120"/>
      <c r="H59" s="120"/>
      <c r="I59" s="121"/>
      <c r="J59" s="121"/>
      <c r="K59" s="122"/>
      <c r="L59" s="122"/>
      <c r="M59" s="120"/>
    </row>
    <row r="60" spans="1:14" ht="18" customHeight="1">
      <c r="A60" s="126"/>
      <c r="B60" s="126"/>
      <c r="C60" s="126"/>
      <c r="D60" s="119" t="s">
        <v>154</v>
      </c>
      <c r="E60" s="120"/>
      <c r="F60" s="120"/>
      <c r="G60" s="120"/>
      <c r="H60" s="120"/>
      <c r="I60" s="121"/>
      <c r="J60" s="121"/>
      <c r="K60" s="122"/>
      <c r="L60" s="122"/>
      <c r="M60" s="120"/>
    </row>
    <row r="61" spans="1:14" ht="15" hidden="1" customHeight="1">
      <c r="A61" s="126"/>
      <c r="B61" s="126"/>
      <c r="C61" s="126"/>
      <c r="D61" s="119" t="s">
        <v>155</v>
      </c>
      <c r="E61" s="120"/>
      <c r="F61" s="120"/>
      <c r="G61" s="120"/>
      <c r="H61" s="120"/>
      <c r="I61" s="121"/>
      <c r="J61" s="121"/>
      <c r="K61" s="122"/>
      <c r="L61" s="122"/>
      <c r="M61" s="120"/>
    </row>
    <row r="62" spans="1:14" ht="15" hidden="1" customHeight="1">
      <c r="A62" s="126"/>
      <c r="B62" s="126"/>
      <c r="C62" s="126"/>
      <c r="D62" s="119" t="s">
        <v>156</v>
      </c>
      <c r="E62" s="120"/>
      <c r="F62" s="120"/>
      <c r="G62" s="120"/>
      <c r="H62" s="120"/>
      <c r="I62" s="121"/>
      <c r="J62" s="121"/>
      <c r="K62" s="122"/>
      <c r="L62" s="122"/>
      <c r="M62" s="120"/>
    </row>
    <row r="63" spans="1:14">
      <c r="A63" s="133"/>
      <c r="B63" s="133"/>
      <c r="C63" s="133"/>
      <c r="D63" s="119" t="s">
        <v>155</v>
      </c>
      <c r="E63" s="120"/>
      <c r="F63" s="120"/>
      <c r="G63" s="120"/>
      <c r="H63" s="120"/>
      <c r="I63" s="121"/>
      <c r="J63" s="121"/>
      <c r="K63" s="122"/>
      <c r="L63" s="122"/>
      <c r="M63" s="120"/>
    </row>
    <row r="64" spans="1:14">
      <c r="A64" s="134"/>
      <c r="B64" s="134"/>
      <c r="C64" s="134"/>
      <c r="D64" s="119" t="s">
        <v>156</v>
      </c>
      <c r="E64" s="120"/>
      <c r="F64" s="120"/>
      <c r="G64" s="120"/>
      <c r="H64" s="120"/>
      <c r="I64" s="127"/>
      <c r="J64" s="127"/>
      <c r="K64" s="122"/>
      <c r="L64" s="122"/>
      <c r="M64" s="120"/>
    </row>
    <row r="65" spans="1:14">
      <c r="A65" s="125">
        <v>8</v>
      </c>
      <c r="B65" s="125" t="s">
        <v>160</v>
      </c>
      <c r="C65" s="125" t="s">
        <v>138</v>
      </c>
      <c r="D65" s="119" t="s">
        <v>119</v>
      </c>
      <c r="E65" s="120">
        <f>SUM(E66:E72)</f>
        <v>676.27</v>
      </c>
      <c r="F65" s="120">
        <f t="shared" ref="F65:L65" si="10">SUM(F66:F72)</f>
        <v>676.27</v>
      </c>
      <c r="G65" s="120">
        <f t="shared" si="10"/>
        <v>0</v>
      </c>
      <c r="H65" s="120">
        <f t="shared" si="10"/>
        <v>0</v>
      </c>
      <c r="I65" s="124">
        <f t="shared" si="10"/>
        <v>0</v>
      </c>
      <c r="J65" s="124">
        <f t="shared" si="10"/>
        <v>0</v>
      </c>
      <c r="K65" s="120">
        <f t="shared" si="10"/>
        <v>176</v>
      </c>
      <c r="L65" s="120">
        <f t="shared" si="10"/>
        <v>0</v>
      </c>
      <c r="M65" s="120"/>
      <c r="N65" s="123"/>
    </row>
    <row r="66" spans="1:14">
      <c r="A66" s="126"/>
      <c r="B66" s="126"/>
      <c r="C66" s="126"/>
      <c r="D66" s="119" t="s">
        <v>6</v>
      </c>
      <c r="E66" s="120"/>
      <c r="F66" s="120"/>
      <c r="G66" s="120"/>
      <c r="H66" s="120"/>
      <c r="I66" s="121"/>
      <c r="J66" s="121"/>
      <c r="K66" s="122"/>
      <c r="L66" s="122"/>
      <c r="M66" s="120"/>
    </row>
    <row r="67" spans="1:14">
      <c r="A67" s="126"/>
      <c r="B67" s="126"/>
      <c r="C67" s="126"/>
      <c r="D67" s="119" t="s">
        <v>151</v>
      </c>
      <c r="E67" s="122">
        <v>416.54674</v>
      </c>
      <c r="F67" s="122">
        <v>416.54674</v>
      </c>
      <c r="G67" s="120"/>
      <c r="H67" s="120"/>
      <c r="I67" s="121">
        <v>0</v>
      </c>
      <c r="J67" s="121">
        <v>0</v>
      </c>
      <c r="K67" s="122">
        <v>124.96056</v>
      </c>
      <c r="L67" s="122"/>
      <c r="M67" s="120"/>
    </row>
    <row r="68" spans="1:14">
      <c r="A68" s="126"/>
      <c r="B68" s="126"/>
      <c r="C68" s="126"/>
      <c r="D68" s="119" t="s">
        <v>152</v>
      </c>
      <c r="E68" s="122">
        <v>227.51926</v>
      </c>
      <c r="F68" s="122">
        <v>227.51926</v>
      </c>
      <c r="G68" s="120"/>
      <c r="H68" s="120"/>
      <c r="I68" s="121">
        <v>0</v>
      </c>
      <c r="J68" s="121">
        <v>0</v>
      </c>
      <c r="K68" s="122">
        <v>51.039439999999999</v>
      </c>
      <c r="L68" s="122"/>
      <c r="M68" s="120"/>
    </row>
    <row r="69" spans="1:14">
      <c r="A69" s="126"/>
      <c r="B69" s="126"/>
      <c r="C69" s="126"/>
      <c r="D69" s="119" t="s">
        <v>153</v>
      </c>
      <c r="E69" s="122">
        <v>16.102</v>
      </c>
      <c r="F69" s="122">
        <v>16.102</v>
      </c>
      <c r="G69" s="120"/>
      <c r="H69" s="120"/>
      <c r="I69" s="121">
        <v>0</v>
      </c>
      <c r="J69" s="121">
        <v>0</v>
      </c>
      <c r="K69" s="122"/>
      <c r="L69" s="122"/>
      <c r="M69" s="120"/>
    </row>
    <row r="70" spans="1:14">
      <c r="A70" s="126"/>
      <c r="B70" s="126"/>
      <c r="C70" s="126"/>
      <c r="D70" s="119" t="s">
        <v>154</v>
      </c>
      <c r="E70" s="122"/>
      <c r="F70" s="122"/>
      <c r="G70" s="120"/>
      <c r="H70" s="120"/>
      <c r="I70" s="121">
        <v>0</v>
      </c>
      <c r="J70" s="121">
        <v>0</v>
      </c>
      <c r="K70" s="122"/>
      <c r="L70" s="122"/>
      <c r="M70" s="120"/>
    </row>
    <row r="71" spans="1:14">
      <c r="A71" s="126"/>
      <c r="B71" s="126"/>
      <c r="C71" s="126"/>
      <c r="D71" s="119" t="s">
        <v>155</v>
      </c>
      <c r="E71" s="122">
        <v>16.102</v>
      </c>
      <c r="F71" s="122">
        <v>16.102</v>
      </c>
      <c r="G71" s="120"/>
      <c r="H71" s="120"/>
      <c r="I71" s="121">
        <v>0</v>
      </c>
      <c r="J71" s="121">
        <v>0</v>
      </c>
      <c r="K71" s="122"/>
      <c r="L71" s="122"/>
      <c r="M71" s="120"/>
    </row>
    <row r="72" spans="1:14">
      <c r="A72" s="129"/>
      <c r="B72" s="129"/>
      <c r="C72" s="129"/>
      <c r="D72" s="119" t="s">
        <v>156</v>
      </c>
      <c r="E72" s="122"/>
      <c r="F72" s="122"/>
      <c r="G72" s="120"/>
      <c r="H72" s="120"/>
      <c r="I72" s="121">
        <v>0</v>
      </c>
      <c r="J72" s="121">
        <v>0</v>
      </c>
      <c r="K72" s="122"/>
      <c r="L72" s="122"/>
      <c r="M72" s="120"/>
    </row>
    <row r="73" spans="1:14">
      <c r="A73" s="135"/>
      <c r="B73" s="135"/>
      <c r="C73" s="135"/>
      <c r="D73" s="136"/>
      <c r="E73" s="137"/>
      <c r="F73" s="137"/>
      <c r="G73" s="137"/>
      <c r="H73" s="137"/>
      <c r="I73" s="138"/>
      <c r="J73" s="138"/>
      <c r="K73" s="138"/>
      <c r="L73" s="138"/>
      <c r="M73" s="137"/>
    </row>
    <row r="75" spans="1:14" ht="15.75">
      <c r="B75" s="99" t="s">
        <v>141</v>
      </c>
      <c r="C75" s="99"/>
      <c r="D75" s="99"/>
      <c r="E75" s="100"/>
      <c r="F75" s="100"/>
      <c r="G75" s="100" t="s">
        <v>142</v>
      </c>
    </row>
  </sheetData>
  <mergeCells count="35">
    <mergeCell ref="A55:A64"/>
    <mergeCell ref="B55:B64"/>
    <mergeCell ref="C55:C64"/>
    <mergeCell ref="A65:A72"/>
    <mergeCell ref="B65:B72"/>
    <mergeCell ref="C65:C72"/>
    <mergeCell ref="A39:A46"/>
    <mergeCell ref="B39:B46"/>
    <mergeCell ref="C39:C46"/>
    <mergeCell ref="A47:A54"/>
    <mergeCell ref="B47:B54"/>
    <mergeCell ref="C47:C54"/>
    <mergeCell ref="A23:A30"/>
    <mergeCell ref="B23:B30"/>
    <mergeCell ref="C23:C30"/>
    <mergeCell ref="A31:A38"/>
    <mergeCell ref="B31:B38"/>
    <mergeCell ref="C31:C38"/>
    <mergeCell ref="I4:J4"/>
    <mergeCell ref="A7:A14"/>
    <mergeCell ref="B7:B14"/>
    <mergeCell ref="C7:C14"/>
    <mergeCell ref="A15:A22"/>
    <mergeCell ref="B15:B22"/>
    <mergeCell ref="C15:C22"/>
    <mergeCell ref="A1:M1"/>
    <mergeCell ref="A3:A5"/>
    <mergeCell ref="B3:B5"/>
    <mergeCell ref="C3:C5"/>
    <mergeCell ref="D3:D5"/>
    <mergeCell ref="E3:F4"/>
    <mergeCell ref="G3:J3"/>
    <mergeCell ref="K3:L4"/>
    <mergeCell ref="M3:M5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целевые показатели</vt:lpstr>
      <vt:lpstr>ГРБС</vt:lpstr>
      <vt:lpstr>Уровни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2022-04-27T07:49:21Z</dcterms:modified>
</cp:coreProperties>
</file>