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530" activeTab="3"/>
  </bookViews>
  <sheets>
    <sheet name="Целевые год" sheetId="38" r:id="rId1"/>
    <sheet name="ГРБС год" sheetId="30" r:id="rId2"/>
    <sheet name="Уровни год" sheetId="31" r:id="rId3"/>
    <sheet name="Объекты год" sheetId="33" r:id="rId4"/>
  </sheets>
  <calcPr calcId="125725"/>
</workbook>
</file>

<file path=xl/calcChain.xml><?xml version="1.0" encoding="utf-8"?>
<calcChain xmlns="http://schemas.openxmlformats.org/spreadsheetml/2006/main">
  <c r="N17" i="30"/>
  <c r="N24"/>
  <c r="O24"/>
  <c r="P24"/>
  <c r="N14"/>
  <c r="O14"/>
  <c r="M24"/>
  <c r="M14"/>
  <c r="P13"/>
  <c r="N22"/>
  <c r="O22"/>
  <c r="P22"/>
  <c r="N19"/>
  <c r="N13"/>
  <c r="O15"/>
  <c r="N16"/>
  <c r="N41"/>
  <c r="M41"/>
  <c r="O38"/>
  <c r="N11" l="1"/>
  <c r="J13" i="31" l="1"/>
  <c r="K37"/>
  <c r="K78"/>
  <c r="K94"/>
  <c r="K34"/>
  <c r="J35"/>
  <c r="J34"/>
  <c r="J37"/>
  <c r="I34"/>
  <c r="I35"/>
  <c r="J110"/>
  <c r="J70"/>
  <c r="J86"/>
  <c r="J54"/>
  <c r="I54"/>
  <c r="J31" l="1"/>
  <c r="J46"/>
  <c r="K39"/>
  <c r="J39"/>
  <c r="J17"/>
  <c r="J9" s="1"/>
  <c r="J18"/>
  <c r="J10" s="1"/>
  <c r="J19"/>
  <c r="J11" s="1"/>
  <c r="J23"/>
  <c r="F134"/>
  <c r="E134"/>
  <c r="F126"/>
  <c r="E126"/>
  <c r="F118"/>
  <c r="E118"/>
  <c r="I110"/>
  <c r="H110"/>
  <c r="G110"/>
  <c r="F102"/>
  <c r="E102"/>
  <c r="I86"/>
  <c r="H86"/>
  <c r="G86"/>
  <c r="F86"/>
  <c r="E86"/>
  <c r="I70"/>
  <c r="F70"/>
  <c r="E70"/>
  <c r="F62"/>
  <c r="E62"/>
  <c r="I46"/>
  <c r="F46"/>
  <c r="E46"/>
  <c r="I39"/>
  <c r="H39"/>
  <c r="G39"/>
  <c r="F39"/>
  <c r="E39"/>
  <c r="F38"/>
  <c r="F14" s="1"/>
  <c r="E38"/>
  <c r="E14" s="1"/>
  <c r="I37"/>
  <c r="I31" s="1"/>
  <c r="H37"/>
  <c r="G37"/>
  <c r="F37"/>
  <c r="F13" s="1"/>
  <c r="E37"/>
  <c r="F36"/>
  <c r="F12" s="1"/>
  <c r="E36"/>
  <c r="E12" s="1"/>
  <c r="H35"/>
  <c r="G35"/>
  <c r="F35"/>
  <c r="E35"/>
  <c r="F34"/>
  <c r="E34"/>
  <c r="F33"/>
  <c r="E33"/>
  <c r="L23"/>
  <c r="K23"/>
  <c r="I23"/>
  <c r="H23"/>
  <c r="G23"/>
  <c r="F23"/>
  <c r="E23"/>
  <c r="L19"/>
  <c r="L11" s="1"/>
  <c r="K19"/>
  <c r="K11" s="1"/>
  <c r="I19"/>
  <c r="H19"/>
  <c r="H11" s="1"/>
  <c r="G19"/>
  <c r="F19"/>
  <c r="E19"/>
  <c r="L18"/>
  <c r="L10" s="1"/>
  <c r="K18"/>
  <c r="K10" s="1"/>
  <c r="I18"/>
  <c r="I10" s="1"/>
  <c r="H18"/>
  <c r="G18"/>
  <c r="G10" s="1"/>
  <c r="F18"/>
  <c r="E18"/>
  <c r="L17"/>
  <c r="L9" s="1"/>
  <c r="L7" s="1"/>
  <c r="K17"/>
  <c r="I17"/>
  <c r="I9" s="1"/>
  <c r="H17"/>
  <c r="G17"/>
  <c r="F17"/>
  <c r="E17"/>
  <c r="E13"/>
  <c r="I11"/>
  <c r="H10"/>
  <c r="G9"/>
  <c r="L41" i="30"/>
  <c r="L22" s="1"/>
  <c r="K41"/>
  <c r="J41"/>
  <c r="J22" s="1"/>
  <c r="I41"/>
  <c r="J38"/>
  <c r="I38"/>
  <c r="L24"/>
  <c r="K24"/>
  <c r="J24"/>
  <c r="I24"/>
  <c r="M22"/>
  <c r="K22"/>
  <c r="I22"/>
  <c r="P19"/>
  <c r="O19"/>
  <c r="M19"/>
  <c r="L19"/>
  <c r="K19"/>
  <c r="J19"/>
  <c r="I19"/>
  <c r="P17"/>
  <c r="O17"/>
  <c r="M17"/>
  <c r="L17"/>
  <c r="K17"/>
  <c r="J17"/>
  <c r="I17"/>
  <c r="M16"/>
  <c r="L16"/>
  <c r="L11" s="1"/>
  <c r="K16"/>
  <c r="J16"/>
  <c r="J11" s="1"/>
  <c r="I16"/>
  <c r="J15"/>
  <c r="I15"/>
  <c r="L14"/>
  <c r="K14"/>
  <c r="J14"/>
  <c r="I14"/>
  <c r="O13"/>
  <c r="M13"/>
  <c r="L13"/>
  <c r="K13"/>
  <c r="J13"/>
  <c r="I13"/>
  <c r="P11"/>
  <c r="O11"/>
  <c r="M11"/>
  <c r="K11"/>
  <c r="I11"/>
  <c r="E11" i="31" l="1"/>
  <c r="G31"/>
  <c r="F11"/>
  <c r="F10"/>
  <c r="E31"/>
  <c r="K15"/>
  <c r="K9"/>
  <c r="K13"/>
  <c r="K31"/>
  <c r="I13"/>
  <c r="L15"/>
  <c r="F15"/>
  <c r="H15"/>
  <c r="E10"/>
  <c r="H31"/>
  <c r="J7"/>
  <c r="G11"/>
  <c r="G7" s="1"/>
  <c r="G15"/>
  <c r="E9"/>
  <c r="F31"/>
  <c r="E15"/>
  <c r="I15"/>
  <c r="J15"/>
  <c r="I7"/>
  <c r="F9"/>
  <c r="H9"/>
  <c r="F7" l="1"/>
  <c r="E7"/>
  <c r="K7"/>
  <c r="H7"/>
</calcChain>
</file>

<file path=xl/comments1.xml><?xml version="1.0" encoding="utf-8"?>
<comments xmlns="http://schemas.openxmlformats.org/spreadsheetml/2006/main">
  <authors>
    <author>Автор</author>
  </authors>
  <commentLis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2/75*100
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2/75*100
</t>
        </r>
      </text>
    </comment>
  </commentList>
</comments>
</file>

<file path=xl/sharedStrings.xml><?xml version="1.0" encoding="utf-8"?>
<sst xmlns="http://schemas.openxmlformats.org/spreadsheetml/2006/main" count="412" uniqueCount="147">
  <si>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</si>
  <si>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</si>
  <si>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</si>
  <si>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</si>
  <si>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</si>
  <si>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</si>
  <si>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</si>
  <si>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</si>
  <si>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</si>
  <si>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</si>
  <si>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</si>
  <si>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</si>
  <si>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</si>
  <si>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</si>
  <si>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</si>
  <si>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</si>
  <si>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</si>
  <si>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</si>
  <si>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</si>
  <si>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</si>
  <si>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</si>
  <si>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</si>
  <si>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</si>
  <si>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</si>
  <si>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</si>
  <si>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</si>
  <si>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</si>
  <si>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</si>
  <si>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</si>
  <si>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</si>
  <si>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</si>
  <si>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</si>
  <si>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</si>
  <si>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</si>
  <si>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</si>
  <si>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</si>
  <si>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</si>
  <si>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</si>
  <si>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</si>
  <si>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</si>
  <si>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Цель: Повышение доступности жилья и улучшение жилищных условий граждан, проживающих на территории Емельяновского района</t>
  </si>
  <si>
    <t>Удельный вес введенной площади жилых домов по отношению к общей площади жилищного фонда</t>
  </si>
  <si>
    <t>1.</t>
  </si>
  <si>
    <t>1.1.</t>
  </si>
  <si>
    <t>Общая площадь жилых помещений, приходящаяся в среднем на 1 жителя</t>
  </si>
  <si>
    <t>Доля граждан, улучшивших жилищные условия, от общего количества граждан, которым предоставлена муниципальная поддержка в форме социальных выплат</t>
  </si>
  <si>
    <t>%</t>
  </si>
  <si>
    <t>кв. метров</t>
  </si>
  <si>
    <t>Подпрограмма "Обеспечение жильем молодых семей в Емельяновском районе"</t>
  </si>
  <si>
    <t>Показатели: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</si>
  <si>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нуждающихся в улучшении жилищных условий</t>
  </si>
  <si>
    <t>1.1.1.</t>
  </si>
  <si>
    <t>Задача 1. Муниципальная поддержка в решении жилищной проблемы молодых семей, признанных в установленном порядке, нуждающимися в улучшении жилищных условий</t>
  </si>
  <si>
    <t>1.2.</t>
  </si>
  <si>
    <t>Подпрограмма 2</t>
  </si>
  <si>
    <t xml:space="preserve">Администрации Емельяновского района </t>
  </si>
  <si>
    <t>009</t>
  </si>
  <si>
    <t>090</t>
  </si>
  <si>
    <t>Муниципальное казенное учреждение «Финансовое управление администрации Емельяновского района Красноярского края»</t>
  </si>
  <si>
    <t>132</t>
  </si>
  <si>
    <t>х</t>
  </si>
  <si>
    <t>Предоставление социальных выплат молодым семьям на приобретение (строительство) жилья</t>
  </si>
  <si>
    <t>Строительство муниципальных  объектов коммунаьной и транспортной инфпвструктуры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</si>
  <si>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 Красноярского края"</t>
  </si>
  <si>
    <t xml:space="preserve">Подготовка документов территориального планирования  и градостроительного зонирования  (внесение в них изменений)  на разработку  документации  по планеровки территории </t>
  </si>
  <si>
    <t>11200S4610</t>
  </si>
  <si>
    <t>322</t>
  </si>
  <si>
    <t>0412</t>
  </si>
  <si>
    <t>0502</t>
  </si>
  <si>
    <t>Доля муниципальных образований Емельяновского района, на территории которых утверждены схемы территориального планирования, генеральные планы и правила землепользования и застройки</t>
  </si>
  <si>
    <t>Доля земельных участков, предоставленных для жилищного строительства семьям, имеющим трех и более детей, обеспеченных (полностью или частично) коммунальной и транспортной инфраструктурой</t>
  </si>
  <si>
    <t>1.2.1.</t>
  </si>
  <si>
    <t>га</t>
  </si>
  <si>
    <t>Площадь земельных участков, обеспеченных (полностью или частично) коммунальной и транспортной инфраструктурой, предоставляемая для семей, имеющих трех и более детей</t>
  </si>
  <si>
    <t>Целевой показатель:</t>
  </si>
  <si>
    <t>11200S4660</t>
  </si>
  <si>
    <t>Осуществление  переданных полномочий  поселка Емельяново на реализацию  мероприятия по оказанию услуг  по осуществлению  строительного контроля (технического надзора)  за выполнением работ по строительству электрических сетей  напряжением 10/04 кВ - 1  этапа  строительства объета   капитального строительства  по титулу "Мероприятия  по строительству  электрических стей  напряжением 10/04 кВ и улично-дорожной сети общего пользования  местного значения  в п.г.т. Емельяново Емельяновского района Красноярского края"</t>
  </si>
  <si>
    <t>Задача 2. Создание условий для увеличения объёмов ввода жилья, в том числе экономического класса</t>
  </si>
  <si>
    <t>Разработка проекта освоения лесных участков с прохождением государственной экспертизы, необходимых для размещения участка воздушной линии 10кВ, по контракту на выполнение работ по строительству электрических сетей напряжением 10/04 кВ-1 этап строительства объекта капитального строительства по титулу"Мероприятия по строительству электрических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 "</t>
  </si>
  <si>
    <t>Документы территориального планирования и градостроительного зонирования (внесение в них изменений) муниципальных образований Емельяновского района, подготовленные к согласованию и утверждению</t>
  </si>
  <si>
    <t>единиц</t>
  </si>
  <si>
    <t>11100L4970</t>
  </si>
  <si>
    <t>2021 год</t>
  </si>
  <si>
    <t>─</t>
  </si>
  <si>
    <t>0409</t>
  </si>
  <si>
    <t>Выполнение кадастровых работ по установлению охранных зон объектов капитального строительства:ВЛ-110 кВ, ПС-110кВ,ВЛ-10 кВ построенных как этапы объекта капитального строительства ПС110/10 кВ с двумя трансформаторами 110/10кВ мощностью 25 МВА каждый, оснащенных устройствами РПН и строительство двух отпаек ВЛ 110кВ от ближайших опор ВЛ 110С-215/С-216 до ОРУ 110кВ новой ПС 110кВ</t>
  </si>
  <si>
    <t>Муниципальное казенное учреждение "Управление земельно-имущественных отношений и архитектуры администрации Емельяновского района Красноярского края"</t>
  </si>
  <si>
    <t>162</t>
  </si>
  <si>
    <t xml:space="preserve">Подготовка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</t>
  </si>
  <si>
    <t>Внесение изменений в правила землепользования и застройки поселений района</t>
  </si>
  <si>
    <t xml:space="preserve">Создание условий для обеспечения доступным и комфортным жильем граждан </t>
  </si>
  <si>
    <t>Создание условий для обеспечения доступным и комфортным жильем граждан проживающих на территории Емельяновского района</t>
  </si>
  <si>
    <t>Обеспечение жильем молодых семей в Емельяновском районе</t>
  </si>
  <si>
    <t>Подпрограмма2. «Создание условий для обеспечения доступным и комфортным жильем граждан проживающих на территории Емельяновского района»</t>
  </si>
  <si>
    <t>Корректировка (выделение этапов строительства  транспортной сети) проектно-сметной документации  строительства 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</t>
  </si>
  <si>
    <t>шт</t>
  </si>
  <si>
    <t>Осуществление авторского надзора за "Строительством дороги по ул. Енисейская, на земельном участке р.п. Емельяново, в 3 км севернее птицефабрики "Заря", между автодорогой Емельяново- Мужичкино и Емельяново- Устюг и на земельном участке р.п. Емельяново, севернее птицефабрики "Заря"</t>
  </si>
  <si>
    <t>Осуществление строительного контроля (технического надзора) за "Строительством дороги по ул. Енисейская, на земельном участке р.п. Емельяново, в 3 км севернее птицефабрики "Заря", между автодорогой Емельяново- Мужичкино и Емельяново- Устюг и на земельном участке р.п. Емельяново, севернее птицефабрики "Заря"</t>
  </si>
  <si>
    <t>Год, предшествующий отчетному году 2019 год</t>
  </si>
  <si>
    <t>2021год</t>
  </si>
  <si>
    <t>Отчетный год реализации муниципальной программы Емельяновского района 2020 год</t>
  </si>
  <si>
    <t>2022 год</t>
  </si>
  <si>
    <t>Год, предшествующий отчетному году реализации программы 2019 год</t>
  </si>
  <si>
    <t>январь-июнь 2020 года</t>
  </si>
  <si>
    <t>значение на конец года 2020</t>
  </si>
  <si>
    <t>Год предшествующий отчетному году 2019 год</t>
  </si>
  <si>
    <t>Отчетный год реализации муниципальной  программы Емельяновского района 2020 год</t>
  </si>
  <si>
    <t>Выполнение рвабот по подготовке комплекта землеустроительной документации на лесной участок расположенный : Красноярский край, Емельяновский район, Емельяновское лесничество, Емельяновское участковое лесничество, Совхоз "Емельяновский", квартал 89часть выд.22), испрашиваемый в постоянное (бессрочное) пользование для строительства, реконструкции, эксплуатации линейных объектов площадью 0,3111 га</t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</si>
  <si>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граждан» за 2020  год</t>
    </r>
  </si>
  <si>
    <t>Разработка проекта внесения изменений в генеральный план и правила землепользования и застройки муниципального образования Частоостровский сельсовет</t>
  </si>
  <si>
    <t>Осуществление полномочий поселка Емельяново на реализацию мероприятия по оказанию услуг по осуществлению строительного контроля (технического надзора) за выполнением работ по строительству автомобильной дороги в рамках проекта по титулу "Строительство эектрических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края"- 2 этап, за счет средств поселка Емельяново</t>
  </si>
  <si>
    <t>Осуществление переданных полномочий поселка Емельяново на реализацию мероприятия по оказанию услуг по осуществлению авторского надзора за выполнением работ по строительству автомобильной дороги-2 этап строительства объекта капитального строительства по титулу "Строительство электрических сетей напряжением 10/0,4 кВ и улично-дорожной сети общего пользования местного значения в п.г.т. Емельяново Емельяновского районе Красноярского края "</t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</si>
  <si>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0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 » за   2020 год</t>
    </r>
    <r>
      <rPr>
        <sz val="10"/>
        <color theme="1"/>
        <rFont val="Times New Roman"/>
        <family val="1"/>
        <charset val="204"/>
      </rPr>
      <t xml:space="preserve">
</t>
    </r>
  </si>
  <si>
    <t>1120082280</t>
  </si>
  <si>
    <t>Осуществление переданных полномочий поселка Емельяново на реализацию мероприятия по оказанию услуг по осуществлению авторского надзора за выполнением работ по строительству автомобильной дороги-2 этап строительства объекта капитального строительства по титулу "Строительство электрических сетей напряжением 10/0,4 кВ и улично-дорожной сети общего пользования местного значения в п.г.т. Емельяново Емельяновского районе Красноярского края " в рамках подпрограммы "Создание условий для обеспечения доступным и комфортным жильем граждан Емельяновского района" муниципальной программы "Создание условий для обеспечения доступным и комфортным жильем граждан" за счет средств бюджета поселка Емельяново</t>
  </si>
  <si>
    <t>1120082290</t>
  </si>
  <si>
    <t>1120082360</t>
  </si>
  <si>
    <t>Наименование объекта, территория строительства (приобретения) &lt;1&gt;</t>
  </si>
  <si>
    <t>Мощность объекта с указанием ед. измерения</t>
  </si>
  <si>
    <t>Годы строительства (приобретения) &lt;2&gt;</t>
  </si>
  <si>
    <t>Сметная стоимость, всего &lt;3&gt;</t>
  </si>
  <si>
    <t>Остаток сметной стоимости на начало отчетного года</t>
  </si>
  <si>
    <t>Объем бюджетных ассигнований в отчетном году (план).</t>
  </si>
  <si>
    <t>Финансирование за отчетный период</t>
  </si>
  <si>
    <t>Фактическое освоение за отчетный период</t>
  </si>
  <si>
    <t>Информация по объекту &lt;4&gt;</t>
  </si>
  <si>
    <t>в ценах 2001 г.</t>
  </si>
  <si>
    <t>в ценах контракта на начало отчетного года</t>
  </si>
  <si>
    <t xml:space="preserve">в </t>
  </si>
  <si>
    <t>ценах 2001 г.</t>
  </si>
  <si>
    <t>всего</t>
  </si>
  <si>
    <t>аванс</t>
  </si>
  <si>
    <t>лимит</t>
  </si>
  <si>
    <r>
      <t xml:space="preserve">Информация по объектам недвижимого имущества муниципальной собственности Емельяновского района, подлежащим строительству, реконструкции, техническому перевооружению или приобретению, включенным в муниципальную программу Емельяновского района </t>
    </r>
    <r>
      <rPr>
        <b/>
        <sz val="13"/>
        <color theme="1"/>
        <rFont val="Times New Roman"/>
        <family val="1"/>
        <charset val="204"/>
      </rPr>
      <t xml:space="preserve">«Создание условий для обеспечения доступным и комфортным жильем граждан» за 2020 год
                     </t>
    </r>
    <r>
      <rPr>
        <sz val="13"/>
        <color theme="1"/>
        <rFont val="Times New Roman"/>
        <family val="1"/>
        <charset val="204"/>
      </rPr>
      <t xml:space="preserve">
</t>
    </r>
  </si>
  <si>
    <t>районный  бюджет</t>
  </si>
  <si>
    <t>Главный распорядитель: МКУ «Управление строительства, жилищно-коммунального хозяйства и экологии администрации Емельяновского района»</t>
  </si>
  <si>
    <t>Наименование мероприятия: Строительство муниципальных объектов коммунальной и транспортной инфраструктуры</t>
  </si>
  <si>
    <t xml:space="preserve">Заказчик: МКУ «Управление строительства, жилищно-коммунального хозяйства и экологии администрации Емельяновского района» </t>
  </si>
  <si>
    <t>Объект: Строительство электрических сетей напряжением 10/0,4кВ – 1 этапа строительства  объекта капитального строительства по титулу «Мероприятия по строительству  электрических  сетей  напряжением 10/0,4 кВ  и улично-дорожной сети  общего пользования  местного значения в пгт.Емельяново Емельяновского района Красноярского края».</t>
  </si>
  <si>
    <t>ЛЭП-10кВ, протяженностью 7693 м;              ЛЭП -0,4 кВ, протяженностью 41427 м,  расчетной мощностью 3233,46 кВт</t>
  </si>
  <si>
    <t>2017-2019</t>
  </si>
  <si>
    <t>Наименование подпрограммы 2: «Создание условий для обеспечения доступным и комфортным жильем граждан проживающих на территории Емельяновского района»</t>
  </si>
  <si>
    <t>Итого по подпрограмме 2: «Создание условий для обеспечения доступным и комфортным жильем граждан проживающих на территории Емельяновского района»</t>
  </si>
  <si>
    <r>
      <t>Осуществление  переданных полномочий  поселка Емельяново на реализацию  мероприятия по оказанию услуг  по осуществлению авторского надзора  за выполнением работ по строительству электрических сетей  напряжением 10/04 кВ - 1  этапа  строительства объета   капитального строительства  по титулу "Мероприятия  по строительству  электрических сетей  напряжением 10/04 кВ и улично-дорожной сети общего пользования  местного значения  в п.г.т. Емельяново Емельяновского</t>
    </r>
    <r>
      <rPr>
        <i/>
        <sz val="10"/>
        <color rgb="FFFF000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района</t>
    </r>
    <r>
      <rPr>
        <i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Красноярского края"</t>
    </r>
  </si>
  <si>
    <t>Осуществление  переданных полномочий  поселка Емельяново на реализацию  мероприятия по оказанию услуг  по осуществлению строительного контроля (технического надзора)  за выполнением работ по строительству электрических сетей  напряжением 10/04 кВ - 1  этапа  строительства объета   капитального строительства  по титулу "Мероприятия  по строительству  электрических сетей  напряжением 10/04 кВ и улично-дорожной сети общего пользования  местного значения  в п.г.т. Емельяново Емельяновского района Красноярского края"</t>
  </si>
  <si>
    <t>Осуществление  переданных полномочий  поселка Емельяново на реализацию  мероприятия по оказанию услуг  по осуществлению авторского надзора  за выполнением работ по строительству электрических сетей  напряжением 10/04 кВ - 1  этапа  строительства объекта   капитального строительства  по титулу "Мероприятия  по строительству  электрических стей  напряжением 10/04 кВ и улично-дорожной сети общего пользования  местного значения  в п.г.т. Емельяново Емельяновского района Красноярского края"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</si>
  <si>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граждан» за 2020 год  (уточненный)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</si>
</sst>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"/>
    <numFmt numFmtId="166" formatCode="0.000"/>
    <numFmt numFmtId="167" formatCode="000000"/>
    <numFmt numFmtId="168" formatCode="#,##0.00000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5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166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5" fillId="2" borderId="0" xfId="0" applyFont="1" applyFill="1" applyBorder="1"/>
    <xf numFmtId="0" fontId="6" fillId="0" borderId="0" xfId="0" applyFont="1" applyFill="1" applyBorder="1"/>
    <xf numFmtId="0" fontId="1" fillId="0" borderId="1" xfId="0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167" fontId="6" fillId="0" borderId="0" xfId="0" applyNumberFormat="1" applyFont="1" applyFill="1" applyBorder="1"/>
    <xf numFmtId="0" fontId="1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8" fontId="5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19" fillId="2" borderId="0" xfId="0" applyFont="1" applyFill="1"/>
    <xf numFmtId="0" fontId="19" fillId="0" borderId="0" xfId="0" applyFont="1" applyFill="1"/>
    <xf numFmtId="0" fontId="8" fillId="0" borderId="4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2" borderId="0" xfId="0" applyFont="1" applyFill="1"/>
    <xf numFmtId="0" fontId="12" fillId="0" borderId="0" xfId="0" applyFont="1" applyFill="1"/>
    <xf numFmtId="0" fontId="14" fillId="2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vertical="top" wrapText="1"/>
    </xf>
    <xf numFmtId="166" fontId="12" fillId="2" borderId="1" xfId="0" applyNumberFormat="1" applyFont="1" applyFill="1" applyBorder="1" applyAlignment="1">
      <alignment vertical="top" wrapText="1"/>
    </xf>
    <xf numFmtId="164" fontId="14" fillId="2" borderId="1" xfId="0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vertical="top" wrapText="1"/>
    </xf>
    <xf numFmtId="1" fontId="12" fillId="2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justify" vertical="top" wrapText="1"/>
    </xf>
    <xf numFmtId="164" fontId="12" fillId="2" borderId="1" xfId="0" applyNumberFormat="1" applyFont="1" applyFill="1" applyBorder="1"/>
    <xf numFmtId="0" fontId="12" fillId="2" borderId="1" xfId="0" applyFont="1" applyFill="1" applyBorder="1"/>
    <xf numFmtId="166" fontId="12" fillId="2" borderId="1" xfId="0" applyNumberFormat="1" applyFont="1" applyFill="1" applyBorder="1" applyAlignment="1">
      <alignment wrapText="1"/>
    </xf>
    <xf numFmtId="166" fontId="12" fillId="2" borderId="1" xfId="0" applyNumberFormat="1" applyFont="1" applyFill="1" applyBorder="1"/>
    <xf numFmtId="164" fontId="14" fillId="2" borderId="1" xfId="0" applyNumberFormat="1" applyFont="1" applyFill="1" applyBorder="1"/>
    <xf numFmtId="166" fontId="14" fillId="2" borderId="1" xfId="0" applyNumberFormat="1" applyFont="1" applyFill="1" applyBorder="1"/>
    <xf numFmtId="165" fontId="14" fillId="2" borderId="1" xfId="0" applyNumberFormat="1" applyFont="1" applyFill="1" applyBorder="1"/>
    <xf numFmtId="0" fontId="14" fillId="2" borderId="1" xfId="0" applyFont="1" applyFill="1" applyBorder="1"/>
    <xf numFmtId="165" fontId="12" fillId="2" borderId="1" xfId="0" applyNumberFormat="1" applyFont="1" applyFill="1" applyBorder="1"/>
    <xf numFmtId="0" fontId="12" fillId="2" borderId="0" xfId="0" applyFont="1" applyFill="1" applyBorder="1" applyAlignment="1">
      <alignment horizontal="justify"/>
    </xf>
    <xf numFmtId="0" fontId="12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0" fontId="12" fillId="2" borderId="0" xfId="0" applyFont="1" applyFill="1" applyBorder="1"/>
    <xf numFmtId="0" fontId="23" fillId="2" borderId="0" xfId="0" applyFont="1" applyFill="1"/>
    <xf numFmtId="167" fontId="12" fillId="2" borderId="0" xfId="0" applyNumberFormat="1" applyFont="1" applyFill="1" applyBorder="1"/>
    <xf numFmtId="167" fontId="14" fillId="0" borderId="0" xfId="0" applyNumberFormat="1" applyFont="1" applyFill="1" applyBorder="1"/>
    <xf numFmtId="0" fontId="19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vertical="top" wrapText="1"/>
    </xf>
    <xf numFmtId="0" fontId="0" fillId="2" borderId="1" xfId="0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justify"/>
    </xf>
    <xf numFmtId="0" fontId="5" fillId="0" borderId="1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justify"/>
    </xf>
    <xf numFmtId="0" fontId="0" fillId="0" borderId="4" xfId="0" applyFill="1" applyBorder="1" applyAlignment="1">
      <alignment horizontal="justify"/>
    </xf>
    <xf numFmtId="0" fontId="0" fillId="0" borderId="1" xfId="0" applyFill="1" applyBorder="1" applyAlignment="1">
      <alignment horizontal="justify"/>
    </xf>
    <xf numFmtId="0" fontId="8" fillId="0" borderId="3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justify" vertical="top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justify" vertical="top" wrapText="1"/>
    </xf>
    <xf numFmtId="0" fontId="12" fillId="2" borderId="3" xfId="0" applyFont="1" applyFill="1" applyBorder="1" applyAlignment="1">
      <alignment horizontal="justify" vertical="top" wrapText="1"/>
    </xf>
    <xf numFmtId="0" fontId="12" fillId="2" borderId="3" xfId="0" applyFont="1" applyFill="1" applyBorder="1" applyAlignment="1">
      <alignment horizontal="justify"/>
    </xf>
    <xf numFmtId="0" fontId="12" fillId="2" borderId="4" xfId="0" applyFont="1" applyFill="1" applyBorder="1" applyAlignment="1">
      <alignment horizontal="justify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/>
    </xf>
    <xf numFmtId="0" fontId="1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4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8" xfId="0" applyFont="1" applyFill="1" applyBorder="1" applyAlignment="1">
      <alignment horizontal="justify" wrapText="1"/>
    </xf>
    <xf numFmtId="0" fontId="2" fillId="0" borderId="8" xfId="0" applyFont="1" applyFill="1" applyBorder="1" applyAlignment="1">
      <alignment horizontal="justify"/>
    </xf>
  </cellXfs>
  <cellStyles count="5">
    <cellStyle name="Гиперссылка" xfId="4" builtinId="8"/>
    <cellStyle name="Обычный" xfId="0" builtinId="0"/>
    <cellStyle name="Обычный 10" xfId="2"/>
    <cellStyle name="Обычный 2" xfId="1"/>
    <cellStyle name="Обычный 7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opLeftCell="A22" workbookViewId="0">
      <selection activeCell="E36" sqref="E36"/>
    </sheetView>
  </sheetViews>
  <sheetFormatPr defaultColWidth="9.140625" defaultRowHeight="15"/>
  <cols>
    <col min="1" max="1" width="6.7109375" style="1" customWidth="1"/>
    <col min="2" max="2" width="42.85546875" style="1" customWidth="1"/>
    <col min="3" max="3" width="11" style="1" customWidth="1"/>
    <col min="4" max="8" width="9.140625" style="1"/>
    <col min="9" max="9" width="9.140625" style="20"/>
    <col min="10" max="10" width="13.140625" style="1" bestFit="1" customWidth="1"/>
    <col min="11" max="12" width="9.140625" style="1"/>
    <col min="13" max="13" width="55.28515625" style="1" customWidth="1"/>
    <col min="14" max="16384" width="9.140625" style="1"/>
  </cols>
  <sheetData>
    <row r="1" spans="1:13" ht="7.5" customHeight="1">
      <c r="A1" s="79" t="s">
        <v>146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7.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54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67.150000000000006" customHeight="1">
      <c r="A5" s="81" t="s">
        <v>0</v>
      </c>
      <c r="B5" s="81" t="s">
        <v>1</v>
      </c>
      <c r="C5" s="81" t="s">
        <v>2</v>
      </c>
      <c r="D5" s="81" t="s">
        <v>3</v>
      </c>
      <c r="E5" s="81" t="s">
        <v>98</v>
      </c>
      <c r="F5" s="81"/>
      <c r="G5" s="81" t="s">
        <v>100</v>
      </c>
      <c r="H5" s="81"/>
      <c r="I5" s="81"/>
      <c r="J5" s="81"/>
      <c r="K5" s="81" t="s">
        <v>4</v>
      </c>
      <c r="L5" s="81"/>
      <c r="M5" s="81" t="s">
        <v>5</v>
      </c>
    </row>
    <row r="6" spans="1:13" ht="54" customHeight="1">
      <c r="A6" s="81"/>
      <c r="B6" s="81"/>
      <c r="C6" s="81"/>
      <c r="D6" s="81"/>
      <c r="E6" s="81"/>
      <c r="F6" s="81"/>
      <c r="G6" s="81" t="s">
        <v>6</v>
      </c>
      <c r="H6" s="81"/>
      <c r="I6" s="81" t="s">
        <v>7</v>
      </c>
      <c r="J6" s="81"/>
      <c r="K6" s="81" t="s">
        <v>99</v>
      </c>
      <c r="L6" s="81" t="s">
        <v>101</v>
      </c>
      <c r="M6" s="81"/>
    </row>
    <row r="7" spans="1:13" ht="36.6" customHeight="1">
      <c r="A7" s="81"/>
      <c r="B7" s="81"/>
      <c r="C7" s="81"/>
      <c r="D7" s="81"/>
      <c r="E7" s="77" t="s">
        <v>8</v>
      </c>
      <c r="F7" s="77" t="s">
        <v>9</v>
      </c>
      <c r="G7" s="77" t="s">
        <v>8</v>
      </c>
      <c r="H7" s="77" t="s">
        <v>9</v>
      </c>
      <c r="I7" s="17" t="s">
        <v>8</v>
      </c>
      <c r="J7" s="77" t="s">
        <v>9</v>
      </c>
      <c r="K7" s="81"/>
      <c r="L7" s="81"/>
      <c r="M7" s="81"/>
    </row>
    <row r="8" spans="1:13" ht="15.7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18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15.75">
      <c r="A9" s="4" t="s">
        <v>42</v>
      </c>
      <c r="B9" s="82" t="s">
        <v>40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ht="16.5" customHeight="1">
      <c r="A10" s="4"/>
      <c r="B10" s="85" t="s">
        <v>74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3" ht="88.5" customHeight="1">
      <c r="A11" s="4">
        <v>1</v>
      </c>
      <c r="B11" s="4" t="s">
        <v>41</v>
      </c>
      <c r="C11" s="4" t="s">
        <v>46</v>
      </c>
      <c r="D11" s="4"/>
      <c r="E11" s="4">
        <v>4.21</v>
      </c>
      <c r="F11" s="28">
        <v>17.43</v>
      </c>
      <c r="G11" s="23">
        <v>1.0900000000000001</v>
      </c>
      <c r="H11" s="23">
        <v>3.49</v>
      </c>
      <c r="I11" s="23">
        <v>2.85</v>
      </c>
      <c r="J11" s="23">
        <v>9.1</v>
      </c>
      <c r="K11" s="23">
        <v>2.83</v>
      </c>
      <c r="L11" s="23">
        <v>2.8</v>
      </c>
      <c r="M11" s="30"/>
    </row>
    <row r="12" spans="1:13" ht="62.25" customHeight="1">
      <c r="A12" s="4">
        <v>2</v>
      </c>
      <c r="B12" s="4" t="s">
        <v>44</v>
      </c>
      <c r="C12" s="5" t="s">
        <v>47</v>
      </c>
      <c r="D12" s="4"/>
      <c r="E12" s="24">
        <v>32.1</v>
      </c>
      <c r="F12" s="36">
        <v>30.92</v>
      </c>
      <c r="G12" s="31" t="s">
        <v>83</v>
      </c>
      <c r="H12" s="31" t="s">
        <v>83</v>
      </c>
      <c r="I12" s="23">
        <v>30.5</v>
      </c>
      <c r="J12" s="23">
        <v>30.9</v>
      </c>
      <c r="K12" s="23">
        <v>30.4</v>
      </c>
      <c r="L12" s="23">
        <v>30.3</v>
      </c>
      <c r="M12" s="30"/>
    </row>
    <row r="13" spans="1:13" ht="67.5" customHeight="1">
      <c r="A13" s="4">
        <v>3</v>
      </c>
      <c r="B13" s="4" t="s">
        <v>45</v>
      </c>
      <c r="C13" s="4" t="s">
        <v>46</v>
      </c>
      <c r="D13" s="4"/>
      <c r="E13" s="19">
        <v>100</v>
      </c>
      <c r="F13" s="19">
        <v>100</v>
      </c>
      <c r="G13" s="23">
        <v>100</v>
      </c>
      <c r="H13" s="23">
        <v>100</v>
      </c>
      <c r="I13" s="19">
        <v>100</v>
      </c>
      <c r="J13" s="19">
        <v>100</v>
      </c>
      <c r="K13" s="19">
        <v>100</v>
      </c>
      <c r="L13" s="19">
        <v>100</v>
      </c>
      <c r="M13" s="29"/>
    </row>
    <row r="14" spans="1:13" ht="96.75" customHeight="1">
      <c r="A14" s="4">
        <v>4</v>
      </c>
      <c r="B14" s="4" t="s">
        <v>69</v>
      </c>
      <c r="C14" s="4" t="s">
        <v>46</v>
      </c>
      <c r="D14" s="4"/>
      <c r="E14" s="19">
        <v>92.6</v>
      </c>
      <c r="F14" s="19">
        <v>92.6</v>
      </c>
      <c r="G14" s="31">
        <v>92.6</v>
      </c>
      <c r="H14" s="31">
        <v>92.6</v>
      </c>
      <c r="I14" s="19">
        <v>100</v>
      </c>
      <c r="J14" s="19">
        <v>88.9</v>
      </c>
      <c r="K14" s="19">
        <v>100</v>
      </c>
      <c r="L14" s="19">
        <v>100</v>
      </c>
      <c r="M14" s="6"/>
    </row>
    <row r="15" spans="1:13" ht="99" customHeight="1">
      <c r="A15" s="4">
        <v>5</v>
      </c>
      <c r="B15" s="4" t="s">
        <v>70</v>
      </c>
      <c r="C15" s="4" t="s">
        <v>46</v>
      </c>
      <c r="D15" s="4"/>
      <c r="E15" s="4">
        <v>56.3</v>
      </c>
      <c r="F15" s="4">
        <v>56.3</v>
      </c>
      <c r="G15" s="4">
        <v>56.3</v>
      </c>
      <c r="H15" s="4">
        <v>56.3</v>
      </c>
      <c r="I15" s="4">
        <v>56.3</v>
      </c>
      <c r="J15" s="4">
        <v>56.3</v>
      </c>
      <c r="K15" s="4">
        <v>56.3</v>
      </c>
      <c r="L15" s="4">
        <v>56.3</v>
      </c>
      <c r="M15" s="6"/>
    </row>
    <row r="16" spans="1:13" ht="27.75" customHeight="1">
      <c r="A16" s="4" t="s">
        <v>43</v>
      </c>
      <c r="B16" s="82" t="s">
        <v>52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13" ht="22.5" customHeight="1">
      <c r="A17" s="4" t="s">
        <v>51</v>
      </c>
      <c r="B17" s="82" t="s">
        <v>48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ht="15.75">
      <c r="A18" s="4"/>
      <c r="B18" s="4" t="s">
        <v>49</v>
      </c>
      <c r="C18" s="4"/>
      <c r="D18" s="4"/>
      <c r="E18" s="4"/>
      <c r="F18" s="4"/>
      <c r="G18" s="4"/>
      <c r="H18" s="4"/>
      <c r="I18" s="19"/>
      <c r="J18" s="4"/>
      <c r="K18" s="4"/>
      <c r="L18" s="4"/>
      <c r="M18" s="4"/>
    </row>
    <row r="19" spans="1:13" ht="109.5" customHeight="1">
      <c r="A19" s="4"/>
      <c r="B19" s="4" t="s">
        <v>50</v>
      </c>
      <c r="C19" s="4" t="s">
        <v>46</v>
      </c>
      <c r="D19" s="23">
        <v>0.33</v>
      </c>
      <c r="E19" s="19">
        <v>5.5</v>
      </c>
      <c r="F19" s="19">
        <v>5.4</v>
      </c>
      <c r="G19" s="23">
        <v>9.1</v>
      </c>
      <c r="H19" s="23">
        <v>2.67</v>
      </c>
      <c r="I19" s="19">
        <v>9.1</v>
      </c>
      <c r="J19" s="23">
        <v>2.67</v>
      </c>
      <c r="K19" s="19">
        <v>9.1</v>
      </c>
      <c r="L19" s="19">
        <v>9.1</v>
      </c>
      <c r="M19" s="4"/>
    </row>
    <row r="20" spans="1:13" ht="32.450000000000003" customHeight="1">
      <c r="A20" s="4" t="s">
        <v>53</v>
      </c>
      <c r="B20" s="82" t="s">
        <v>77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30.75" customHeight="1">
      <c r="A21" s="4" t="s">
        <v>71</v>
      </c>
      <c r="B21" s="82" t="s">
        <v>93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3" ht="15.75">
      <c r="A22" s="4"/>
      <c r="B22" s="78" t="s">
        <v>49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ht="150" customHeight="1">
      <c r="A23" s="4"/>
      <c r="B23" s="78" t="s">
        <v>94</v>
      </c>
      <c r="C23" s="78" t="s">
        <v>95</v>
      </c>
      <c r="D23" s="25"/>
      <c r="E23" s="19">
        <v>1</v>
      </c>
      <c r="F23" s="19">
        <v>1</v>
      </c>
      <c r="G23" s="78"/>
      <c r="H23" s="78"/>
      <c r="I23" s="19"/>
      <c r="J23" s="19"/>
      <c r="K23" s="78"/>
      <c r="L23" s="78"/>
      <c r="M23" s="78"/>
    </row>
    <row r="24" spans="1:13" ht="87" customHeight="1">
      <c r="A24" s="4"/>
      <c r="B24" s="4" t="s">
        <v>73</v>
      </c>
      <c r="C24" s="4" t="s">
        <v>72</v>
      </c>
      <c r="D24" s="25">
        <v>0.33</v>
      </c>
      <c r="E24" s="19">
        <v>14.4</v>
      </c>
      <c r="F24" s="4">
        <v>0</v>
      </c>
      <c r="G24" s="31">
        <v>8.3000000000000007</v>
      </c>
      <c r="H24" s="31">
        <v>8.3000000000000007</v>
      </c>
      <c r="I24" s="19">
        <v>8.3000000000000007</v>
      </c>
      <c r="J24" s="19">
        <v>8.3000000000000007</v>
      </c>
      <c r="K24" s="78"/>
      <c r="L24" s="78"/>
      <c r="M24" s="78"/>
    </row>
    <row r="25" spans="1:13" ht="96.75" customHeight="1">
      <c r="A25" s="4"/>
      <c r="B25" s="4" t="s">
        <v>79</v>
      </c>
      <c r="C25" s="4" t="s">
        <v>80</v>
      </c>
      <c r="D25" s="25">
        <v>0.34</v>
      </c>
      <c r="E25" s="19">
        <v>10</v>
      </c>
      <c r="F25" s="4">
        <v>10</v>
      </c>
      <c r="G25" s="31" t="s">
        <v>83</v>
      </c>
      <c r="H25" s="31" t="s">
        <v>83</v>
      </c>
      <c r="I25" s="19">
        <v>5</v>
      </c>
      <c r="J25" s="19">
        <v>5</v>
      </c>
      <c r="K25" s="78"/>
      <c r="L25" s="78"/>
      <c r="M25" s="78"/>
    </row>
    <row r="26" spans="1:13" ht="15.75">
      <c r="A26" s="2"/>
    </row>
    <row r="27" spans="1:13" s="26" customFormat="1" ht="18.75">
      <c r="A27" s="37"/>
      <c r="B27" s="37"/>
      <c r="C27" s="37"/>
      <c r="D27" s="37"/>
      <c r="E27" s="38"/>
      <c r="I27" s="27"/>
    </row>
    <row r="28" spans="1:13" s="26" customFormat="1" ht="18.75">
      <c r="A28" s="37"/>
      <c r="B28" s="37"/>
      <c r="C28" s="37"/>
      <c r="D28" s="37"/>
      <c r="E28" s="38"/>
      <c r="I28" s="27"/>
    </row>
    <row r="29" spans="1:13" s="26" customFormat="1">
      <c r="A29" s="1"/>
      <c r="B29" s="1"/>
      <c r="C29" s="1"/>
      <c r="D29" s="1"/>
      <c r="E29" s="1"/>
      <c r="I29" s="27"/>
    </row>
    <row r="30" spans="1:13" s="68" customFormat="1" ht="12.75">
      <c r="A30" s="41"/>
      <c r="B30" s="41"/>
      <c r="C30" s="41"/>
      <c r="D30" s="41"/>
      <c r="E30" s="41"/>
      <c r="I30" s="69"/>
    </row>
    <row r="31" spans="1:13" s="26" customFormat="1">
      <c r="I31" s="27"/>
    </row>
    <row r="32" spans="1:13" s="26" customFormat="1">
      <c r="I32" s="27"/>
    </row>
    <row r="33" spans="9:9" s="26" customFormat="1">
      <c r="I33" s="27"/>
    </row>
    <row r="34" spans="9:9" s="26" customFormat="1">
      <c r="I34" s="27"/>
    </row>
    <row r="35" spans="9:9" s="21" customFormat="1">
      <c r="I35" s="22"/>
    </row>
    <row r="36" spans="9:9" s="21" customFormat="1">
      <c r="I36" s="22"/>
    </row>
    <row r="37" spans="9:9" s="21" customFormat="1">
      <c r="I37" s="22"/>
    </row>
    <row r="38" spans="9:9" s="21" customFormat="1">
      <c r="I38" s="22"/>
    </row>
    <row r="39" spans="9:9" s="21" customFormat="1">
      <c r="I39" s="22"/>
    </row>
    <row r="40" spans="9:9" s="21" customFormat="1">
      <c r="I40" s="22"/>
    </row>
    <row r="41" spans="9:9" s="21" customFormat="1">
      <c r="I41" s="22"/>
    </row>
    <row r="42" spans="9:9" s="21" customFormat="1">
      <c r="I42" s="22"/>
    </row>
    <row r="43" spans="9:9" s="21" customFormat="1">
      <c r="I43" s="22"/>
    </row>
    <row r="44" spans="9:9" s="21" customFormat="1">
      <c r="I44" s="22"/>
    </row>
    <row r="45" spans="9:9" s="21" customFormat="1">
      <c r="I45" s="22"/>
    </row>
    <row r="46" spans="9:9" s="21" customFormat="1">
      <c r="I46" s="22"/>
    </row>
    <row r="47" spans="9:9" s="21" customFormat="1">
      <c r="I47" s="22"/>
    </row>
    <row r="48" spans="9:9" s="21" customFormat="1">
      <c r="I48" s="22"/>
    </row>
    <row r="49" spans="9:9" s="21" customFormat="1">
      <c r="I49" s="22"/>
    </row>
    <row r="50" spans="9:9" s="21" customFormat="1">
      <c r="I50" s="22"/>
    </row>
    <row r="51" spans="9:9" s="21" customFormat="1">
      <c r="I51" s="22"/>
    </row>
    <row r="52" spans="9:9" s="21" customFormat="1">
      <c r="I52" s="22"/>
    </row>
    <row r="53" spans="9:9" s="21" customFormat="1">
      <c r="I53" s="22"/>
    </row>
    <row r="54" spans="9:9" s="21" customFormat="1">
      <c r="I54" s="22"/>
    </row>
    <row r="55" spans="9:9" s="21" customFormat="1">
      <c r="I55" s="22"/>
    </row>
    <row r="56" spans="9:9" s="21" customFormat="1">
      <c r="I56" s="22"/>
    </row>
    <row r="57" spans="9:9" s="21" customFormat="1">
      <c r="I57" s="22"/>
    </row>
    <row r="58" spans="9:9" s="21" customFormat="1">
      <c r="I58" s="22"/>
    </row>
    <row r="59" spans="9:9" s="21" customFormat="1">
      <c r="I59" s="22"/>
    </row>
    <row r="60" spans="9:9" s="21" customFormat="1">
      <c r="I60" s="22"/>
    </row>
    <row r="61" spans="9:9" s="21" customFormat="1">
      <c r="I61" s="22"/>
    </row>
    <row r="62" spans="9:9" s="21" customFormat="1">
      <c r="I62" s="22"/>
    </row>
    <row r="63" spans="9:9" s="21" customFormat="1">
      <c r="I63" s="22"/>
    </row>
    <row r="64" spans="9:9" s="21" customFormat="1">
      <c r="I64" s="22"/>
    </row>
    <row r="65" spans="9:9" s="21" customFormat="1">
      <c r="I65" s="22"/>
    </row>
    <row r="66" spans="9:9" s="21" customFormat="1">
      <c r="I66" s="22"/>
    </row>
    <row r="67" spans="9:9" s="21" customFormat="1">
      <c r="I67" s="22"/>
    </row>
    <row r="68" spans="9:9" s="21" customFormat="1">
      <c r="I68" s="22"/>
    </row>
    <row r="69" spans="9:9" s="21" customFormat="1">
      <c r="I69" s="22"/>
    </row>
    <row r="70" spans="9:9" s="21" customFormat="1">
      <c r="I70" s="22"/>
    </row>
    <row r="71" spans="9:9" s="21" customFormat="1">
      <c r="I71" s="22"/>
    </row>
    <row r="72" spans="9:9" s="21" customFormat="1">
      <c r="I72" s="22"/>
    </row>
    <row r="73" spans="9:9" s="21" customFormat="1">
      <c r="I73" s="22"/>
    </row>
    <row r="74" spans="9:9" s="21" customFormat="1">
      <c r="I74" s="22"/>
    </row>
    <row r="75" spans="9:9" s="21" customFormat="1">
      <c r="I75" s="22"/>
    </row>
  </sheetData>
  <mergeCells count="19"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B17:M17"/>
    <mergeCell ref="B20:M20"/>
    <mergeCell ref="B21:M21"/>
    <mergeCell ref="I6:J6"/>
    <mergeCell ref="K6:K7"/>
    <mergeCell ref="L6:L7"/>
    <mergeCell ref="B9:M9"/>
    <mergeCell ref="B10:M10"/>
    <mergeCell ref="B16:M16"/>
  </mergeCells>
  <pageMargins left="0.19685039370078741" right="0.11811023622047245" top="0.15748031496062992" bottom="0.15748031496062992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2"/>
  <sheetViews>
    <sheetView topLeftCell="A38" workbookViewId="0">
      <selection activeCell="D57" sqref="D57"/>
    </sheetView>
  </sheetViews>
  <sheetFormatPr defaultColWidth="9.140625" defaultRowHeight="15"/>
  <cols>
    <col min="1" max="1" width="9.140625" style="9"/>
    <col min="2" max="2" width="18.7109375" style="9" customWidth="1"/>
    <col min="3" max="3" width="14.85546875" style="9" customWidth="1"/>
    <col min="4" max="4" width="48.28515625" style="9" customWidth="1"/>
    <col min="5" max="5" width="9.140625" style="9"/>
    <col min="6" max="6" width="8" style="9" customWidth="1"/>
    <col min="7" max="7" width="12" style="9" customWidth="1"/>
    <col min="8" max="8" width="6.5703125" style="9" customWidth="1"/>
    <col min="9" max="9" width="14.7109375" style="9" customWidth="1"/>
    <col min="10" max="10" width="12" style="9" customWidth="1"/>
    <col min="11" max="11" width="10.85546875" style="9" customWidth="1"/>
    <col min="12" max="12" width="14" style="9" customWidth="1"/>
    <col min="13" max="13" width="12.7109375" style="9" customWidth="1"/>
    <col min="14" max="14" width="12.42578125" style="9" customWidth="1"/>
    <col min="15" max="15" width="14.5703125" style="9" customWidth="1"/>
    <col min="16" max="16" width="11.28515625" style="9" customWidth="1"/>
    <col min="17" max="17" width="16.5703125" style="9" customWidth="1"/>
    <col min="18" max="16384" width="9.140625" style="9"/>
  </cols>
  <sheetData>
    <row r="1" spans="1:17" ht="60" customHeight="1">
      <c r="A1" s="90" t="s">
        <v>108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3" spans="1:17" ht="33" customHeight="1">
      <c r="A3" s="88" t="s">
        <v>0</v>
      </c>
      <c r="B3" s="88" t="s">
        <v>10</v>
      </c>
      <c r="C3" s="88" t="s">
        <v>11</v>
      </c>
      <c r="D3" s="88" t="s">
        <v>12</v>
      </c>
      <c r="E3" s="88" t="s">
        <v>13</v>
      </c>
      <c r="F3" s="88"/>
      <c r="G3" s="88"/>
      <c r="H3" s="88"/>
      <c r="I3" s="88" t="s">
        <v>14</v>
      </c>
      <c r="J3" s="88"/>
      <c r="K3" s="88"/>
      <c r="L3" s="88"/>
      <c r="M3" s="88"/>
      <c r="N3" s="88"/>
      <c r="O3" s="88"/>
      <c r="P3" s="88"/>
      <c r="Q3" s="88" t="s">
        <v>15</v>
      </c>
    </row>
    <row r="4" spans="1:17" ht="61.15" customHeight="1">
      <c r="A4" s="88"/>
      <c r="B4" s="88"/>
      <c r="C4" s="88"/>
      <c r="D4" s="88"/>
      <c r="E4" s="88" t="s">
        <v>12</v>
      </c>
      <c r="F4" s="88" t="s">
        <v>16</v>
      </c>
      <c r="G4" s="88" t="s">
        <v>17</v>
      </c>
      <c r="H4" s="88" t="s">
        <v>18</v>
      </c>
      <c r="I4" s="91" t="s">
        <v>102</v>
      </c>
      <c r="J4" s="91"/>
      <c r="K4" s="91" t="s">
        <v>103</v>
      </c>
      <c r="L4" s="91"/>
      <c r="M4" s="91" t="s">
        <v>104</v>
      </c>
      <c r="N4" s="91"/>
      <c r="O4" s="88" t="s">
        <v>19</v>
      </c>
      <c r="P4" s="88"/>
      <c r="Q4" s="88"/>
    </row>
    <row r="5" spans="1:17" hidden="1">
      <c r="A5" s="88"/>
      <c r="B5" s="88"/>
      <c r="C5" s="88"/>
      <c r="D5" s="88"/>
      <c r="E5" s="88"/>
      <c r="F5" s="88"/>
      <c r="G5" s="88"/>
      <c r="H5" s="88"/>
      <c r="I5" s="91"/>
      <c r="J5" s="91"/>
      <c r="K5" s="91"/>
      <c r="L5" s="91" t="s">
        <v>21</v>
      </c>
      <c r="M5" s="91"/>
      <c r="N5" s="91"/>
      <c r="O5" s="89" t="s">
        <v>82</v>
      </c>
      <c r="P5" s="89" t="s">
        <v>101</v>
      </c>
      <c r="Q5" s="88"/>
    </row>
    <row r="6" spans="1:17" hidden="1">
      <c r="A6" s="88"/>
      <c r="B6" s="88"/>
      <c r="C6" s="88"/>
      <c r="D6" s="88"/>
      <c r="E6" s="88"/>
      <c r="F6" s="88"/>
      <c r="G6" s="88"/>
      <c r="H6" s="88"/>
      <c r="I6" s="91"/>
      <c r="J6" s="91"/>
      <c r="K6" s="91"/>
      <c r="L6" s="91"/>
      <c r="M6" s="91"/>
      <c r="N6" s="91"/>
      <c r="O6" s="89"/>
      <c r="P6" s="89"/>
      <c r="Q6" s="88"/>
    </row>
    <row r="7" spans="1:17" hidden="1">
      <c r="A7" s="88"/>
      <c r="B7" s="88"/>
      <c r="C7" s="88"/>
      <c r="D7" s="88"/>
      <c r="E7" s="88"/>
      <c r="F7" s="88"/>
      <c r="G7" s="88"/>
      <c r="H7" s="88"/>
      <c r="I7" s="91"/>
      <c r="J7" s="91"/>
      <c r="K7" s="91"/>
      <c r="L7" s="91"/>
      <c r="M7" s="91"/>
      <c r="N7" s="91"/>
      <c r="O7" s="89"/>
      <c r="P7" s="89"/>
      <c r="Q7" s="88"/>
    </row>
    <row r="8" spans="1:17" ht="1.5" customHeight="1">
      <c r="A8" s="88"/>
      <c r="B8" s="88"/>
      <c r="C8" s="88"/>
      <c r="D8" s="88"/>
      <c r="E8" s="88"/>
      <c r="F8" s="88"/>
      <c r="G8" s="88"/>
      <c r="H8" s="88"/>
      <c r="I8" s="91"/>
      <c r="J8" s="91"/>
      <c r="K8" s="91"/>
      <c r="L8" s="91"/>
      <c r="M8" s="91"/>
      <c r="N8" s="91"/>
      <c r="O8" s="89"/>
      <c r="P8" s="89"/>
      <c r="Q8" s="88"/>
    </row>
    <row r="9" spans="1:17" ht="24.75" customHeight="1">
      <c r="A9" s="88"/>
      <c r="B9" s="88"/>
      <c r="C9" s="88"/>
      <c r="D9" s="88"/>
      <c r="E9" s="88"/>
      <c r="F9" s="88"/>
      <c r="G9" s="88"/>
      <c r="H9" s="88"/>
      <c r="I9" s="33" t="s">
        <v>20</v>
      </c>
      <c r="J9" s="33" t="s">
        <v>9</v>
      </c>
      <c r="K9" s="33" t="s">
        <v>20</v>
      </c>
      <c r="L9" s="33" t="s">
        <v>9</v>
      </c>
      <c r="M9" s="33" t="s">
        <v>20</v>
      </c>
      <c r="N9" s="10" t="s">
        <v>9</v>
      </c>
      <c r="O9" s="89"/>
      <c r="P9" s="89"/>
      <c r="Q9" s="88"/>
    </row>
    <row r="10" spans="1:17">
      <c r="A10" s="40">
        <v>1</v>
      </c>
      <c r="B10" s="40">
        <v>2</v>
      </c>
      <c r="C10" s="40">
        <v>3</v>
      </c>
      <c r="D10" s="40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  <c r="L10" s="40">
        <v>12</v>
      </c>
      <c r="M10" s="40">
        <v>13</v>
      </c>
      <c r="N10" s="40">
        <v>14</v>
      </c>
      <c r="O10" s="40">
        <v>15</v>
      </c>
      <c r="P10" s="40">
        <v>16</v>
      </c>
      <c r="Q10" s="40">
        <v>17</v>
      </c>
    </row>
    <row r="11" spans="1:17" ht="30.75" customHeight="1">
      <c r="A11" s="92">
        <v>1</v>
      </c>
      <c r="B11" s="92" t="s">
        <v>22</v>
      </c>
      <c r="C11" s="92" t="s">
        <v>90</v>
      </c>
      <c r="D11" s="33" t="s">
        <v>23</v>
      </c>
      <c r="E11" s="33" t="s">
        <v>60</v>
      </c>
      <c r="F11" s="33" t="s">
        <v>60</v>
      </c>
      <c r="G11" s="33" t="s">
        <v>60</v>
      </c>
      <c r="H11" s="33" t="s">
        <v>60</v>
      </c>
      <c r="I11" s="11">
        <f>I13+I14+I15+I16</f>
        <v>145431.08994999999</v>
      </c>
      <c r="J11" s="11">
        <f t="shared" ref="J11:P11" si="0">J13+J14+J15+J16</f>
        <v>12484.35455</v>
      </c>
      <c r="K11" s="11">
        <f t="shared" si="0"/>
        <v>8007.6130000000003</v>
      </c>
      <c r="L11" s="11">
        <f t="shared" si="0"/>
        <v>8007.6128200000003</v>
      </c>
      <c r="M11" s="11">
        <f t="shared" si="0"/>
        <v>10869.952000000001</v>
      </c>
      <c r="N11" s="11">
        <f t="shared" ref="N11" si="1">N13+N14+N15+N16</f>
        <v>9906.6128200000003</v>
      </c>
      <c r="O11" s="11">
        <f t="shared" si="0"/>
        <v>119357.37414</v>
      </c>
      <c r="P11" s="11">
        <f t="shared" si="0"/>
        <v>3651.9575599999998</v>
      </c>
      <c r="Q11" s="33"/>
    </row>
    <row r="12" spans="1:17" ht="24.75" customHeight="1">
      <c r="A12" s="93"/>
      <c r="B12" s="93"/>
      <c r="C12" s="93"/>
      <c r="D12" s="33" t="s">
        <v>24</v>
      </c>
      <c r="E12" s="33"/>
      <c r="F12" s="33"/>
      <c r="G12" s="33"/>
      <c r="H12" s="33"/>
      <c r="I12" s="7"/>
      <c r="J12" s="7"/>
      <c r="K12" s="33"/>
      <c r="L12" s="33"/>
      <c r="M12" s="7"/>
      <c r="N12" s="7"/>
      <c r="O12" s="8"/>
      <c r="P12" s="8"/>
      <c r="Q12" s="33"/>
    </row>
    <row r="13" spans="1:17">
      <c r="A13" s="93"/>
      <c r="B13" s="93"/>
      <c r="C13" s="93"/>
      <c r="D13" s="33" t="s">
        <v>55</v>
      </c>
      <c r="E13" s="12" t="s">
        <v>56</v>
      </c>
      <c r="F13" s="33" t="s">
        <v>60</v>
      </c>
      <c r="G13" s="33" t="s">
        <v>60</v>
      </c>
      <c r="H13" s="33" t="s">
        <v>60</v>
      </c>
      <c r="I13" s="7">
        <f>I19</f>
        <v>2864.6640000000002</v>
      </c>
      <c r="J13" s="7">
        <f>J19</f>
        <v>2864.6640000000002</v>
      </c>
      <c r="K13" s="7">
        <f t="shared" ref="K13:P13" si="2">K19</f>
        <v>3209.616</v>
      </c>
      <c r="L13" s="7">
        <f t="shared" si="2"/>
        <v>3209.616</v>
      </c>
      <c r="M13" s="7">
        <f t="shared" si="2"/>
        <v>3209.616</v>
      </c>
      <c r="N13" s="7">
        <f t="shared" si="2"/>
        <v>3209.616</v>
      </c>
      <c r="O13" s="7">
        <f t="shared" si="2"/>
        <v>3676.654</v>
      </c>
      <c r="P13" s="11">
        <f t="shared" si="2"/>
        <v>3651.9575599999998</v>
      </c>
      <c r="Q13" s="33"/>
    </row>
    <row r="14" spans="1:17" ht="65.25" customHeight="1">
      <c r="A14" s="93"/>
      <c r="B14" s="93"/>
      <c r="C14" s="93"/>
      <c r="D14" s="33" t="s">
        <v>63</v>
      </c>
      <c r="E14" s="12" t="s">
        <v>59</v>
      </c>
      <c r="F14" s="33" t="s">
        <v>60</v>
      </c>
      <c r="G14" s="33" t="s">
        <v>60</v>
      </c>
      <c r="H14" s="33" t="s">
        <v>60</v>
      </c>
      <c r="I14" s="11">
        <f t="shared" ref="I14:L14" si="3">I24</f>
        <v>70631.625950000001</v>
      </c>
      <c r="J14" s="11">
        <f t="shared" si="3"/>
        <v>3208.6655500000002</v>
      </c>
      <c r="K14" s="11">
        <f t="shared" si="3"/>
        <v>4797.9970000000003</v>
      </c>
      <c r="L14" s="11">
        <f t="shared" si="3"/>
        <v>4797.9968200000003</v>
      </c>
      <c r="M14" s="11">
        <f>M24</f>
        <v>5273.3360000000002</v>
      </c>
      <c r="N14" s="11">
        <f t="shared" ref="N14:O14" si="4">N24</f>
        <v>4797.9968200000003</v>
      </c>
      <c r="O14" s="11">
        <f t="shared" si="4"/>
        <v>59919.420140000002</v>
      </c>
      <c r="P14" s="11"/>
      <c r="Q14" s="33"/>
    </row>
    <row r="15" spans="1:17" ht="54.75" customHeight="1">
      <c r="A15" s="93"/>
      <c r="B15" s="93"/>
      <c r="C15" s="93"/>
      <c r="D15" s="33" t="s">
        <v>58</v>
      </c>
      <c r="E15" s="12" t="s">
        <v>57</v>
      </c>
      <c r="F15" s="33" t="s">
        <v>60</v>
      </c>
      <c r="G15" s="33" t="s">
        <v>60</v>
      </c>
      <c r="H15" s="33" t="s">
        <v>60</v>
      </c>
      <c r="I15" s="33">
        <f t="shared" ref="I15:J15" si="5">I38</f>
        <v>65522.8</v>
      </c>
      <c r="J15" s="33">
        <f t="shared" si="5"/>
        <v>0</v>
      </c>
      <c r="K15" s="33"/>
      <c r="L15" s="33"/>
      <c r="M15" s="7"/>
      <c r="N15" s="7"/>
      <c r="O15" s="7">
        <f t="shared" ref="O15" si="6">O38</f>
        <v>55761.3</v>
      </c>
      <c r="P15" s="7"/>
      <c r="Q15" s="33"/>
    </row>
    <row r="16" spans="1:17" ht="69.75" customHeight="1">
      <c r="A16" s="94"/>
      <c r="B16" s="94"/>
      <c r="C16" s="94"/>
      <c r="D16" s="33" t="s">
        <v>86</v>
      </c>
      <c r="E16" s="12" t="s">
        <v>87</v>
      </c>
      <c r="F16" s="33" t="s">
        <v>60</v>
      </c>
      <c r="G16" s="33" t="s">
        <v>60</v>
      </c>
      <c r="H16" s="33" t="s">
        <v>60</v>
      </c>
      <c r="I16" s="8">
        <f t="shared" ref="I16:M16" si="7">I41</f>
        <v>6412</v>
      </c>
      <c r="J16" s="33">
        <f t="shared" si="7"/>
        <v>6411.0249999999996</v>
      </c>
      <c r="K16" s="33">
        <f t="shared" si="7"/>
        <v>0</v>
      </c>
      <c r="L16" s="33">
        <f t="shared" si="7"/>
        <v>0</v>
      </c>
      <c r="M16" s="8">
        <f t="shared" si="7"/>
        <v>2387</v>
      </c>
      <c r="N16" s="8">
        <f t="shared" ref="N16" si="8">N41</f>
        <v>1899</v>
      </c>
      <c r="O16" s="8"/>
      <c r="P16" s="33"/>
      <c r="Q16" s="33"/>
    </row>
    <row r="17" spans="1:17" ht="17.25" customHeight="1">
      <c r="A17" s="92">
        <v>2</v>
      </c>
      <c r="B17" s="92" t="s">
        <v>25</v>
      </c>
      <c r="C17" s="92" t="s">
        <v>92</v>
      </c>
      <c r="D17" s="33" t="s">
        <v>23</v>
      </c>
      <c r="E17" s="33" t="s">
        <v>60</v>
      </c>
      <c r="F17" s="33" t="s">
        <v>60</v>
      </c>
      <c r="G17" s="33" t="s">
        <v>60</v>
      </c>
      <c r="H17" s="33" t="s">
        <v>60</v>
      </c>
      <c r="I17" s="7">
        <f t="shared" ref="I17:P17" si="9">I19</f>
        <v>2864.6640000000002</v>
      </c>
      <c r="J17" s="7">
        <f t="shared" si="9"/>
        <v>2864.6640000000002</v>
      </c>
      <c r="K17" s="7">
        <f t="shared" si="9"/>
        <v>3209.616</v>
      </c>
      <c r="L17" s="7">
        <f t="shared" si="9"/>
        <v>3209.616</v>
      </c>
      <c r="M17" s="7">
        <f t="shared" si="9"/>
        <v>3209.616</v>
      </c>
      <c r="N17" s="7">
        <f t="shared" si="9"/>
        <v>3209.616</v>
      </c>
      <c r="O17" s="7">
        <f t="shared" si="9"/>
        <v>3676.654</v>
      </c>
      <c r="P17" s="7">
        <f t="shared" si="9"/>
        <v>3651.9575599999998</v>
      </c>
      <c r="Q17" s="33"/>
    </row>
    <row r="18" spans="1:17" ht="18.75" customHeight="1">
      <c r="A18" s="93"/>
      <c r="B18" s="93"/>
      <c r="C18" s="93"/>
      <c r="D18" s="33" t="s">
        <v>24</v>
      </c>
      <c r="E18" s="33"/>
      <c r="F18" s="33"/>
      <c r="G18" s="33"/>
      <c r="H18" s="33"/>
      <c r="I18" s="11"/>
      <c r="J18" s="11"/>
      <c r="K18" s="11"/>
      <c r="L18" s="11"/>
      <c r="M18" s="11"/>
      <c r="N18" s="11"/>
      <c r="O18" s="11"/>
      <c r="P18" s="11"/>
      <c r="Q18" s="33"/>
    </row>
    <row r="19" spans="1:17" ht="27.75" customHeight="1">
      <c r="A19" s="93"/>
      <c r="B19" s="93"/>
      <c r="C19" s="93"/>
      <c r="D19" s="13" t="s">
        <v>55</v>
      </c>
      <c r="E19" s="12" t="s">
        <v>56</v>
      </c>
      <c r="F19" s="12" t="s">
        <v>60</v>
      </c>
      <c r="G19" s="12" t="s">
        <v>60</v>
      </c>
      <c r="H19" s="12" t="s">
        <v>60</v>
      </c>
      <c r="I19" s="7">
        <f t="shared" ref="I19:P19" si="10">I20</f>
        <v>2864.6640000000002</v>
      </c>
      <c r="J19" s="7">
        <f t="shared" si="10"/>
        <v>2864.6640000000002</v>
      </c>
      <c r="K19" s="7">
        <f t="shared" si="10"/>
        <v>3209.616</v>
      </c>
      <c r="L19" s="7">
        <f t="shared" si="10"/>
        <v>3209.616</v>
      </c>
      <c r="M19" s="7">
        <f t="shared" si="10"/>
        <v>3209.616</v>
      </c>
      <c r="N19" s="7">
        <f t="shared" si="10"/>
        <v>3209.616</v>
      </c>
      <c r="O19" s="7">
        <f t="shared" si="10"/>
        <v>3676.654</v>
      </c>
      <c r="P19" s="7">
        <f t="shared" si="10"/>
        <v>3651.9575599999998</v>
      </c>
      <c r="Q19" s="33"/>
    </row>
    <row r="20" spans="1:17" ht="21.75" customHeight="1">
      <c r="A20" s="93"/>
      <c r="B20" s="93"/>
      <c r="C20" s="93"/>
      <c r="D20" s="96" t="s">
        <v>61</v>
      </c>
      <c r="E20" s="12" t="s">
        <v>56</v>
      </c>
      <c r="F20" s="12">
        <v>1003</v>
      </c>
      <c r="G20" s="12" t="s">
        <v>81</v>
      </c>
      <c r="H20" s="12" t="s">
        <v>66</v>
      </c>
      <c r="I20" s="7">
        <v>2864.6640000000002</v>
      </c>
      <c r="J20" s="7">
        <v>2864.6640000000002</v>
      </c>
      <c r="K20" s="11">
        <v>3209.616</v>
      </c>
      <c r="L20" s="11">
        <v>3209.616</v>
      </c>
      <c r="M20" s="11">
        <v>3209.616</v>
      </c>
      <c r="N20" s="7">
        <v>3209.616</v>
      </c>
      <c r="O20" s="11">
        <v>3676.654</v>
      </c>
      <c r="P20" s="11">
        <v>3651.9575599999998</v>
      </c>
      <c r="Q20" s="33"/>
    </row>
    <row r="21" spans="1:17" ht="21.75" customHeight="1">
      <c r="A21" s="95"/>
      <c r="B21" s="95"/>
      <c r="C21" s="95"/>
      <c r="D21" s="97"/>
      <c r="E21" s="12"/>
      <c r="F21" s="12"/>
      <c r="G21" s="12"/>
      <c r="H21" s="12"/>
      <c r="I21" s="7"/>
      <c r="J21" s="7"/>
      <c r="K21" s="7"/>
      <c r="L21" s="7"/>
      <c r="M21" s="7"/>
      <c r="N21" s="7"/>
      <c r="O21" s="8"/>
      <c r="P21" s="8"/>
      <c r="Q21" s="33"/>
    </row>
    <row r="22" spans="1:17">
      <c r="A22" s="92">
        <v>3</v>
      </c>
      <c r="B22" s="92" t="s">
        <v>54</v>
      </c>
      <c r="C22" s="91" t="s">
        <v>91</v>
      </c>
      <c r="D22" s="33" t="s">
        <v>23</v>
      </c>
      <c r="E22" s="33" t="s">
        <v>60</v>
      </c>
      <c r="F22" s="33" t="s">
        <v>60</v>
      </c>
      <c r="G22" s="33" t="s">
        <v>60</v>
      </c>
      <c r="H22" s="33" t="s">
        <v>60</v>
      </c>
      <c r="I22" s="35">
        <f>I24+I38+I41</f>
        <v>142566.42595</v>
      </c>
      <c r="J22" s="35">
        <f>J24+J38+J41</f>
        <v>9619.6905499999993</v>
      </c>
      <c r="K22" s="35">
        <f>K24+K38+K41</f>
        <v>4797.9970000000003</v>
      </c>
      <c r="L22" s="35">
        <f>L24+L38+L41</f>
        <v>4797.9968200000003</v>
      </c>
      <c r="M22" s="35">
        <f>M24+M38+M41</f>
        <v>7660.3360000000002</v>
      </c>
      <c r="N22" s="35">
        <f t="shared" ref="N22:P22" si="11">N24+N38+N41</f>
        <v>6696.9968200000003</v>
      </c>
      <c r="O22" s="35">
        <f t="shared" si="11"/>
        <v>115680.72014</v>
      </c>
      <c r="P22" s="35">
        <f t="shared" si="11"/>
        <v>0</v>
      </c>
      <c r="Q22" s="33"/>
    </row>
    <row r="23" spans="1:17">
      <c r="A23" s="93"/>
      <c r="B23" s="93"/>
      <c r="C23" s="91"/>
      <c r="D23" s="33" t="s">
        <v>24</v>
      </c>
      <c r="E23" s="33"/>
      <c r="F23" s="33"/>
      <c r="G23" s="33"/>
      <c r="H23" s="33"/>
      <c r="I23" s="16"/>
      <c r="J23" s="11"/>
      <c r="K23" s="33"/>
      <c r="L23" s="33"/>
      <c r="M23" s="16"/>
      <c r="N23" s="11"/>
      <c r="O23" s="33"/>
      <c r="P23" s="33"/>
      <c r="Q23" s="33"/>
    </row>
    <row r="24" spans="1:17" ht="74.25" customHeight="1">
      <c r="A24" s="93"/>
      <c r="B24" s="93"/>
      <c r="C24" s="91"/>
      <c r="D24" s="13" t="s">
        <v>63</v>
      </c>
      <c r="E24" s="12">
        <v>132</v>
      </c>
      <c r="F24" s="33" t="s">
        <v>60</v>
      </c>
      <c r="G24" s="33" t="s">
        <v>60</v>
      </c>
      <c r="H24" s="33" t="s">
        <v>60</v>
      </c>
      <c r="I24" s="11">
        <f>I25+I26+I29+I31+I33+I34+I36+I37</f>
        <v>70631.625950000001</v>
      </c>
      <c r="J24" s="11">
        <f>J25+J26+J29+J31+J33+J34</f>
        <v>3208.6655500000002</v>
      </c>
      <c r="K24" s="33">
        <f>K25+K26+K29+K31+K33+K34</f>
        <v>4797.9970000000003</v>
      </c>
      <c r="L24" s="33">
        <f>L25+L26+L29+L31+L33+L34</f>
        <v>4797.9968200000003</v>
      </c>
      <c r="M24" s="11">
        <f>M25+M26+M27+M28+M29+M30+M31+M32+M33+M34+M35+M36+M37</f>
        <v>5273.3360000000002</v>
      </c>
      <c r="N24" s="11">
        <f t="shared" ref="N24:P24" si="12">N25+N26+N27+N28+N29+N30+N31+N32+N33+N34+N35+N36+N37</f>
        <v>4797.9968200000003</v>
      </c>
      <c r="O24" s="11">
        <f t="shared" si="12"/>
        <v>59919.420140000002</v>
      </c>
      <c r="P24" s="11">
        <f t="shared" si="12"/>
        <v>0</v>
      </c>
      <c r="Q24" s="33"/>
    </row>
    <row r="25" spans="1:17" ht="37.5" customHeight="1">
      <c r="A25" s="93"/>
      <c r="B25" s="93"/>
      <c r="C25" s="91"/>
      <c r="D25" s="96" t="s">
        <v>62</v>
      </c>
      <c r="E25" s="12">
        <v>132</v>
      </c>
      <c r="F25" s="12" t="s">
        <v>84</v>
      </c>
      <c r="G25" s="14">
        <v>1120074610</v>
      </c>
      <c r="H25" s="33">
        <v>414</v>
      </c>
      <c r="I25" s="11">
        <v>65276.279949999996</v>
      </c>
      <c r="J25" s="33">
        <v>0</v>
      </c>
      <c r="K25" s="33"/>
      <c r="L25" s="33"/>
      <c r="M25" s="11"/>
      <c r="N25" s="33"/>
      <c r="O25" s="33"/>
      <c r="P25" s="33"/>
      <c r="Q25" s="33"/>
    </row>
    <row r="26" spans="1:17" ht="21.75" customHeight="1">
      <c r="A26" s="93"/>
      <c r="B26" s="93"/>
      <c r="C26" s="91"/>
      <c r="D26" s="101"/>
      <c r="E26" s="12">
        <v>132</v>
      </c>
      <c r="F26" s="12" t="s">
        <v>84</v>
      </c>
      <c r="G26" s="14" t="s">
        <v>65</v>
      </c>
      <c r="H26" s="33">
        <v>414</v>
      </c>
      <c r="I26" s="7">
        <v>3263.8139999999999</v>
      </c>
      <c r="J26" s="11">
        <v>3208.6655500000002</v>
      </c>
      <c r="K26" s="33">
        <v>4797.9970000000003</v>
      </c>
      <c r="L26" s="33">
        <v>4797.9968200000003</v>
      </c>
      <c r="M26" s="33">
        <v>4797.9970000000003</v>
      </c>
      <c r="N26" s="33">
        <v>4797.9968200000003</v>
      </c>
      <c r="O26" s="33"/>
      <c r="P26" s="33"/>
      <c r="Q26" s="33"/>
    </row>
    <row r="27" spans="1:17" ht="21.75" customHeight="1">
      <c r="A27" s="93"/>
      <c r="B27" s="93"/>
      <c r="C27" s="91"/>
      <c r="D27" s="102"/>
      <c r="E27" s="12" t="s">
        <v>59</v>
      </c>
      <c r="F27" s="12" t="s">
        <v>84</v>
      </c>
      <c r="G27" s="14" t="s">
        <v>65</v>
      </c>
      <c r="H27" s="33">
        <v>414</v>
      </c>
      <c r="I27" s="7"/>
      <c r="J27" s="11"/>
      <c r="K27" s="33"/>
      <c r="L27" s="33"/>
      <c r="M27" s="33"/>
      <c r="N27" s="11"/>
      <c r="O27" s="33">
        <v>2788.0650000000001</v>
      </c>
      <c r="P27" s="33"/>
      <c r="Q27" s="33"/>
    </row>
    <row r="28" spans="1:17" ht="21.75" customHeight="1">
      <c r="A28" s="93"/>
      <c r="B28" s="93"/>
      <c r="C28" s="91"/>
      <c r="D28" s="94"/>
      <c r="E28" s="12" t="s">
        <v>59</v>
      </c>
      <c r="F28" s="12" t="s">
        <v>84</v>
      </c>
      <c r="G28" s="14" t="s">
        <v>65</v>
      </c>
      <c r="H28" s="33">
        <v>414</v>
      </c>
      <c r="I28" s="7"/>
      <c r="J28" s="11"/>
      <c r="K28" s="33"/>
      <c r="L28" s="33"/>
      <c r="M28" s="33"/>
      <c r="N28" s="11"/>
      <c r="O28" s="33">
        <v>55761.3</v>
      </c>
      <c r="P28" s="33"/>
      <c r="Q28" s="33"/>
    </row>
    <row r="29" spans="1:17" ht="180.75" customHeight="1">
      <c r="A29" s="93"/>
      <c r="B29" s="93"/>
      <c r="C29" s="91"/>
      <c r="D29" s="15" t="s">
        <v>145</v>
      </c>
      <c r="E29" s="12" t="s">
        <v>59</v>
      </c>
      <c r="F29" s="12" t="s">
        <v>68</v>
      </c>
      <c r="G29" s="14">
        <v>1120081660</v>
      </c>
      <c r="H29" s="33">
        <v>414</v>
      </c>
      <c r="I29" s="11">
        <v>160.19546</v>
      </c>
      <c r="J29" s="33">
        <v>0</v>
      </c>
      <c r="K29" s="33">
        <v>0</v>
      </c>
      <c r="L29" s="33">
        <v>0</v>
      </c>
      <c r="M29" s="11">
        <v>160.19546</v>
      </c>
      <c r="N29" s="33">
        <v>0</v>
      </c>
      <c r="O29" s="33"/>
      <c r="P29" s="33"/>
      <c r="Q29" s="33"/>
    </row>
    <row r="30" spans="1:17" ht="193.5" customHeight="1">
      <c r="A30" s="93"/>
      <c r="B30" s="93"/>
      <c r="C30" s="91"/>
      <c r="D30" s="15" t="s">
        <v>114</v>
      </c>
      <c r="E30" s="12" t="s">
        <v>59</v>
      </c>
      <c r="F30" s="12" t="s">
        <v>84</v>
      </c>
      <c r="G30" s="14" t="s">
        <v>115</v>
      </c>
      <c r="H30" s="33">
        <v>414</v>
      </c>
      <c r="I30" s="11"/>
      <c r="J30" s="33"/>
      <c r="K30" s="33"/>
      <c r="L30" s="33"/>
      <c r="N30" s="33"/>
      <c r="O30" s="11">
        <v>117.09873</v>
      </c>
      <c r="P30" s="33"/>
      <c r="Q30" s="33"/>
    </row>
    <row r="31" spans="1:17" ht="209.25" customHeight="1">
      <c r="A31" s="93"/>
      <c r="B31" s="93"/>
      <c r="C31" s="91"/>
      <c r="D31" s="15" t="s">
        <v>76</v>
      </c>
      <c r="E31" s="12" t="s">
        <v>59</v>
      </c>
      <c r="F31" s="12" t="s">
        <v>68</v>
      </c>
      <c r="G31" s="14">
        <v>1120081670</v>
      </c>
      <c r="H31" s="33">
        <v>414</v>
      </c>
      <c r="I31" s="11">
        <v>70.143540000000002</v>
      </c>
      <c r="J31" s="33">
        <v>0</v>
      </c>
      <c r="K31" s="33">
        <v>0</v>
      </c>
      <c r="L31" s="33">
        <v>0</v>
      </c>
      <c r="M31" s="11">
        <v>70.143540000000002</v>
      </c>
      <c r="N31" s="33">
        <v>0</v>
      </c>
      <c r="O31" s="33"/>
      <c r="P31" s="33"/>
      <c r="Q31" s="33"/>
    </row>
    <row r="32" spans="1:17" ht="195.75" customHeight="1">
      <c r="A32" s="93"/>
      <c r="B32" s="93"/>
      <c r="C32" s="91"/>
      <c r="D32" s="15" t="s">
        <v>110</v>
      </c>
      <c r="E32" s="12" t="s">
        <v>59</v>
      </c>
      <c r="F32" s="12" t="s">
        <v>84</v>
      </c>
      <c r="G32" s="14" t="s">
        <v>113</v>
      </c>
      <c r="H32" s="33">
        <v>414</v>
      </c>
      <c r="I32" s="11"/>
      <c r="J32" s="33"/>
      <c r="K32" s="33"/>
      <c r="L32" s="33"/>
      <c r="M32" s="11"/>
      <c r="O32" s="11">
        <v>1252.95641</v>
      </c>
      <c r="P32" s="33"/>
      <c r="Q32" s="33"/>
    </row>
    <row r="33" spans="1:17" ht="153.75" customHeight="1">
      <c r="A33" s="93"/>
      <c r="B33" s="93"/>
      <c r="C33" s="91"/>
      <c r="D33" s="15" t="s">
        <v>85</v>
      </c>
      <c r="E33" s="12" t="s">
        <v>59</v>
      </c>
      <c r="F33" s="12" t="s">
        <v>68</v>
      </c>
      <c r="G33" s="14">
        <v>1120082150</v>
      </c>
      <c r="H33" s="33">
        <v>414</v>
      </c>
      <c r="I33" s="8">
        <v>90</v>
      </c>
      <c r="J33" s="7">
        <v>0</v>
      </c>
      <c r="K33" s="33"/>
      <c r="L33" s="33"/>
      <c r="M33" s="8"/>
      <c r="N33" s="7"/>
      <c r="O33" s="33"/>
      <c r="P33" s="33"/>
      <c r="Q33" s="33"/>
    </row>
    <row r="34" spans="1:17" ht="169.5" customHeight="1">
      <c r="A34" s="93"/>
      <c r="B34" s="93"/>
      <c r="C34" s="91"/>
      <c r="D34" s="15" t="s">
        <v>78</v>
      </c>
      <c r="E34" s="12" t="s">
        <v>59</v>
      </c>
      <c r="F34" s="12" t="s">
        <v>68</v>
      </c>
      <c r="G34" s="14">
        <v>1120082000</v>
      </c>
      <c r="H34" s="33">
        <v>414</v>
      </c>
      <c r="I34" s="8">
        <v>245</v>
      </c>
      <c r="J34" s="33">
        <v>0</v>
      </c>
      <c r="K34" s="33"/>
      <c r="L34" s="33"/>
      <c r="M34" s="8"/>
      <c r="N34" s="33"/>
      <c r="O34" s="33"/>
      <c r="P34" s="33"/>
      <c r="Q34" s="33"/>
    </row>
    <row r="35" spans="1:17" ht="133.15" customHeight="1">
      <c r="A35" s="93"/>
      <c r="B35" s="93"/>
      <c r="C35" s="91"/>
      <c r="D35" s="15" t="s">
        <v>107</v>
      </c>
      <c r="E35" s="12" t="s">
        <v>59</v>
      </c>
      <c r="F35" s="12" t="s">
        <v>68</v>
      </c>
      <c r="G35" s="14">
        <v>1120082310</v>
      </c>
      <c r="H35" s="33">
        <v>244</v>
      </c>
      <c r="I35" s="8"/>
      <c r="J35" s="33"/>
      <c r="K35" s="33"/>
      <c r="L35" s="33"/>
      <c r="M35" s="8">
        <v>245</v>
      </c>
      <c r="N35" s="33">
        <v>0</v>
      </c>
      <c r="O35" s="33"/>
      <c r="P35" s="33"/>
      <c r="Q35" s="33"/>
    </row>
    <row r="36" spans="1:17" ht="107.25" customHeight="1">
      <c r="A36" s="93"/>
      <c r="B36" s="93"/>
      <c r="C36" s="91"/>
      <c r="D36" s="15" t="s">
        <v>96</v>
      </c>
      <c r="E36" s="12" t="s">
        <v>59</v>
      </c>
      <c r="F36" s="12" t="s">
        <v>84</v>
      </c>
      <c r="G36" s="14">
        <v>1120082230</v>
      </c>
      <c r="H36" s="33">
        <v>414</v>
      </c>
      <c r="I36" s="8">
        <v>128.1</v>
      </c>
      <c r="J36" s="33">
        <v>0</v>
      </c>
      <c r="K36" s="33"/>
      <c r="L36" s="33"/>
      <c r="M36" s="8"/>
      <c r="N36" s="33"/>
      <c r="O36" s="33"/>
      <c r="P36" s="33"/>
      <c r="Q36" s="33"/>
    </row>
    <row r="37" spans="1:17" ht="124.5" customHeight="1">
      <c r="A37" s="93"/>
      <c r="B37" s="93"/>
      <c r="C37" s="91"/>
      <c r="D37" s="15" t="s">
        <v>97</v>
      </c>
      <c r="E37" s="12" t="s">
        <v>59</v>
      </c>
      <c r="F37" s="12" t="s">
        <v>84</v>
      </c>
      <c r="G37" s="14">
        <v>1120082240</v>
      </c>
      <c r="H37" s="33">
        <v>414</v>
      </c>
      <c r="I37" s="7">
        <v>1398.0930000000001</v>
      </c>
      <c r="J37" s="33">
        <v>0</v>
      </c>
      <c r="K37" s="33"/>
      <c r="L37" s="33"/>
      <c r="M37" s="7"/>
      <c r="N37" s="33"/>
      <c r="O37" s="33"/>
      <c r="P37" s="33"/>
      <c r="Q37" s="33"/>
    </row>
    <row r="38" spans="1:17" ht="48.75" customHeight="1">
      <c r="A38" s="93"/>
      <c r="B38" s="93"/>
      <c r="C38" s="91"/>
      <c r="D38" s="13" t="s">
        <v>58</v>
      </c>
      <c r="E38" s="12" t="s">
        <v>57</v>
      </c>
      <c r="F38" s="33" t="s">
        <v>60</v>
      </c>
      <c r="G38" s="14" t="s">
        <v>60</v>
      </c>
      <c r="H38" s="33" t="s">
        <v>60</v>
      </c>
      <c r="I38" s="33">
        <f t="shared" ref="I38:J38" si="13">I39</f>
        <v>65522.8</v>
      </c>
      <c r="J38" s="33">
        <f t="shared" si="13"/>
        <v>0</v>
      </c>
      <c r="K38" s="33"/>
      <c r="L38" s="33"/>
      <c r="M38" s="33"/>
      <c r="N38" s="33"/>
      <c r="O38" s="7">
        <f>O39+O40</f>
        <v>55761.3</v>
      </c>
      <c r="P38" s="7"/>
      <c r="Q38" s="33"/>
    </row>
    <row r="39" spans="1:17" ht="35.25" customHeight="1">
      <c r="A39" s="93"/>
      <c r="B39" s="93"/>
      <c r="C39" s="91"/>
      <c r="D39" s="96" t="s">
        <v>62</v>
      </c>
      <c r="E39" s="12" t="s">
        <v>57</v>
      </c>
      <c r="F39" s="12" t="s">
        <v>84</v>
      </c>
      <c r="G39" s="14">
        <v>1120074610</v>
      </c>
      <c r="H39" s="33">
        <v>540</v>
      </c>
      <c r="I39" s="8">
        <v>65522.8</v>
      </c>
      <c r="J39" s="33">
        <v>0</v>
      </c>
      <c r="K39" s="33"/>
      <c r="L39" s="33"/>
      <c r="M39" s="8"/>
      <c r="N39" s="33"/>
      <c r="O39" s="33"/>
      <c r="P39" s="33"/>
      <c r="Q39" s="33"/>
    </row>
    <row r="40" spans="1:17" ht="35.25" customHeight="1">
      <c r="A40" s="93"/>
      <c r="B40" s="93"/>
      <c r="C40" s="91"/>
      <c r="D40" s="97"/>
      <c r="E40" s="12" t="s">
        <v>57</v>
      </c>
      <c r="F40" s="12" t="s">
        <v>84</v>
      </c>
      <c r="G40" s="14">
        <v>1120074610</v>
      </c>
      <c r="H40" s="33">
        <v>522</v>
      </c>
      <c r="I40" s="8"/>
      <c r="J40" s="33"/>
      <c r="K40" s="33"/>
      <c r="L40" s="33"/>
      <c r="M40" s="8"/>
      <c r="N40" s="33"/>
      <c r="O40" s="33">
        <v>55761.3</v>
      </c>
      <c r="P40" s="33"/>
      <c r="Q40" s="33"/>
    </row>
    <row r="41" spans="1:17" ht="59.25" customHeight="1">
      <c r="A41" s="98"/>
      <c r="B41" s="98"/>
      <c r="C41" s="100"/>
      <c r="D41" s="13" t="s">
        <v>86</v>
      </c>
      <c r="E41" s="12" t="s">
        <v>87</v>
      </c>
      <c r="F41" s="33" t="s">
        <v>60</v>
      </c>
      <c r="G41" s="14" t="s">
        <v>60</v>
      </c>
      <c r="H41" s="33" t="s">
        <v>60</v>
      </c>
      <c r="I41" s="8">
        <f>I42+I43+I46</f>
        <v>6412</v>
      </c>
      <c r="J41" s="7">
        <f>J42+J43+J46</f>
        <v>6411.0249999999996</v>
      </c>
      <c r="K41" s="7">
        <f>K42+K43+K46</f>
        <v>0</v>
      </c>
      <c r="L41" s="7">
        <f>L42+L43+L46</f>
        <v>0</v>
      </c>
      <c r="M41" s="7">
        <f>M42+M43+M44+M45+M46</f>
        <v>2387</v>
      </c>
      <c r="N41" s="7">
        <f>N42+N43+N44+N45+N46</f>
        <v>1899</v>
      </c>
      <c r="O41" s="7"/>
      <c r="P41" s="7"/>
      <c r="Q41" s="33"/>
    </row>
    <row r="42" spans="1:17" ht="24" customHeight="1">
      <c r="A42" s="98"/>
      <c r="B42" s="98"/>
      <c r="C42" s="100"/>
      <c r="D42" s="96" t="s">
        <v>88</v>
      </c>
      <c r="E42" s="12" t="s">
        <v>87</v>
      </c>
      <c r="F42" s="12" t="s">
        <v>67</v>
      </c>
      <c r="G42" s="14">
        <v>1120074660</v>
      </c>
      <c r="H42" s="33">
        <v>240</v>
      </c>
      <c r="I42" s="8">
        <v>5499.9</v>
      </c>
      <c r="J42" s="8">
        <v>5499.9</v>
      </c>
      <c r="K42" s="33"/>
      <c r="L42" s="33"/>
      <c r="M42" s="8"/>
      <c r="N42" s="8"/>
      <c r="O42" s="33"/>
      <c r="P42" s="33"/>
      <c r="Q42" s="33"/>
    </row>
    <row r="43" spans="1:17" ht="42" customHeight="1">
      <c r="A43" s="98"/>
      <c r="B43" s="98"/>
      <c r="C43" s="100"/>
      <c r="D43" s="101"/>
      <c r="E43" s="12" t="s">
        <v>87</v>
      </c>
      <c r="F43" s="12" t="s">
        <v>67</v>
      </c>
      <c r="G43" s="14" t="s">
        <v>75</v>
      </c>
      <c r="H43" s="33">
        <v>240</v>
      </c>
      <c r="I43" s="8">
        <v>612.1</v>
      </c>
      <c r="J43" s="7">
        <v>611.14499999999998</v>
      </c>
      <c r="K43" s="33">
        <v>0</v>
      </c>
      <c r="L43" s="33">
        <v>0</v>
      </c>
      <c r="M43" s="8">
        <v>1620</v>
      </c>
      <c r="N43" s="8">
        <v>1620</v>
      </c>
      <c r="O43" s="33"/>
      <c r="P43" s="33"/>
      <c r="Q43" s="33"/>
    </row>
    <row r="44" spans="1:17" ht="42" customHeight="1">
      <c r="A44" s="98"/>
      <c r="B44" s="98"/>
      <c r="C44" s="100"/>
      <c r="D44" s="94"/>
      <c r="E44" s="12" t="s">
        <v>87</v>
      </c>
      <c r="F44" s="12" t="s">
        <v>67</v>
      </c>
      <c r="G44" s="14" t="s">
        <v>75</v>
      </c>
      <c r="H44" s="33">
        <v>244</v>
      </c>
      <c r="I44" s="8"/>
      <c r="J44" s="7"/>
      <c r="K44" s="33"/>
      <c r="L44" s="33"/>
      <c r="M44" s="8">
        <v>668</v>
      </c>
      <c r="N44" s="8">
        <v>180</v>
      </c>
      <c r="O44" s="33"/>
      <c r="P44" s="33"/>
      <c r="Q44" s="33"/>
    </row>
    <row r="45" spans="1:17" ht="66" customHeight="1">
      <c r="A45" s="98"/>
      <c r="B45" s="98"/>
      <c r="C45" s="100"/>
      <c r="D45" s="39" t="s">
        <v>109</v>
      </c>
      <c r="E45" s="12" t="s">
        <v>87</v>
      </c>
      <c r="F45" s="12" t="s">
        <v>67</v>
      </c>
      <c r="G45" s="14" t="s">
        <v>116</v>
      </c>
      <c r="H45" s="33">
        <v>244</v>
      </c>
      <c r="I45" s="8"/>
      <c r="J45" s="7"/>
      <c r="K45" s="33"/>
      <c r="L45" s="33"/>
      <c r="M45" s="8">
        <v>99</v>
      </c>
      <c r="N45" s="8">
        <v>99</v>
      </c>
      <c r="O45" s="33"/>
      <c r="P45" s="33"/>
      <c r="Q45" s="33"/>
    </row>
    <row r="46" spans="1:17" ht="34.5" customHeight="1">
      <c r="A46" s="99"/>
      <c r="B46" s="99"/>
      <c r="C46" s="100"/>
      <c r="D46" s="15" t="s">
        <v>89</v>
      </c>
      <c r="E46" s="12">
        <v>162</v>
      </c>
      <c r="F46" s="12">
        <v>412</v>
      </c>
      <c r="G46" s="12">
        <v>1120082170</v>
      </c>
      <c r="H46" s="33">
        <v>244</v>
      </c>
      <c r="I46" s="8">
        <v>300</v>
      </c>
      <c r="J46" s="34">
        <v>299.98</v>
      </c>
      <c r="K46" s="32"/>
      <c r="L46" s="32"/>
      <c r="M46" s="8"/>
      <c r="N46" s="34"/>
      <c r="O46" s="32"/>
      <c r="P46" s="32"/>
      <c r="Q46" s="32"/>
    </row>
    <row r="48" spans="1:17" ht="18.75">
      <c r="A48" s="38"/>
      <c r="D48" s="70"/>
      <c r="E48" s="38"/>
      <c r="F48" s="38"/>
      <c r="G48" s="38"/>
      <c r="H48" s="38"/>
    </row>
    <row r="52" spans="1:1">
      <c r="A52" s="42"/>
    </row>
  </sheetData>
  <mergeCells count="31">
    <mergeCell ref="A17:A21"/>
    <mergeCell ref="B17:B21"/>
    <mergeCell ref="C17:C21"/>
    <mergeCell ref="D20:D21"/>
    <mergeCell ref="A22:A46"/>
    <mergeCell ref="B22:B46"/>
    <mergeCell ref="C22:C46"/>
    <mergeCell ref="D39:D40"/>
    <mergeCell ref="D25:D28"/>
    <mergeCell ref="D42:D44"/>
    <mergeCell ref="K4:L8"/>
    <mergeCell ref="M4:N8"/>
    <mergeCell ref="A11:A16"/>
    <mergeCell ref="B11:B16"/>
    <mergeCell ref="C11:C16"/>
    <mergeCell ref="O4:P4"/>
    <mergeCell ref="O5:O9"/>
    <mergeCell ref="P5:P9"/>
    <mergeCell ref="A1:Q1"/>
    <mergeCell ref="A3:A9"/>
    <mergeCell ref="B3:B9"/>
    <mergeCell ref="C3:C9"/>
    <mergeCell ref="D3:D9"/>
    <mergeCell ref="E3:H3"/>
    <mergeCell ref="I3:P3"/>
    <mergeCell ref="Q3:Q9"/>
    <mergeCell ref="E4:E9"/>
    <mergeCell ref="F4:F9"/>
    <mergeCell ref="G4:G9"/>
    <mergeCell ref="H4:H9"/>
    <mergeCell ref="I4:J8"/>
  </mergeCells>
  <pageMargins left="0.19685039370078741" right="0.11811023622047245" top="0.15748031496062992" bottom="0.15748031496062992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6"/>
  <sheetViews>
    <sheetView topLeftCell="A136" workbookViewId="0">
      <selection activeCell="G172" sqref="G172"/>
    </sheetView>
  </sheetViews>
  <sheetFormatPr defaultColWidth="14.5703125" defaultRowHeight="12.75"/>
  <cols>
    <col min="1" max="1" width="5.7109375" style="41" customWidth="1"/>
    <col min="2" max="2" width="14.5703125" style="41"/>
    <col min="3" max="3" width="21.140625" style="41" customWidth="1"/>
    <col min="4" max="4" width="31.7109375" style="41" customWidth="1"/>
    <col min="5" max="8" width="12.140625" style="41" customWidth="1"/>
    <col min="9" max="9" width="12.140625" style="43" customWidth="1"/>
    <col min="10" max="12" width="12.140625" style="41" customWidth="1"/>
    <col min="13" max="16384" width="14.5703125" style="41"/>
  </cols>
  <sheetData>
    <row r="1" spans="1:13" ht="77.25" customHeight="1">
      <c r="A1" s="103" t="s">
        <v>112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>
      <c r="L2" s="41" t="s">
        <v>39</v>
      </c>
    </row>
    <row r="3" spans="1:13" ht="43.5" customHeight="1">
      <c r="A3" s="105" t="s">
        <v>26</v>
      </c>
      <c r="B3" s="105" t="s">
        <v>27</v>
      </c>
      <c r="C3" s="105" t="s">
        <v>28</v>
      </c>
      <c r="D3" s="105" t="s">
        <v>29</v>
      </c>
      <c r="E3" s="105" t="s">
        <v>105</v>
      </c>
      <c r="F3" s="105"/>
      <c r="G3" s="105" t="s">
        <v>106</v>
      </c>
      <c r="H3" s="105"/>
      <c r="I3" s="105"/>
      <c r="J3" s="105"/>
      <c r="K3" s="105" t="s">
        <v>4</v>
      </c>
      <c r="L3" s="105"/>
      <c r="M3" s="105" t="s">
        <v>15</v>
      </c>
    </row>
    <row r="4" spans="1:13" ht="21.75" customHeight="1">
      <c r="A4" s="105"/>
      <c r="B4" s="105"/>
      <c r="C4" s="105"/>
      <c r="D4" s="105"/>
      <c r="E4" s="105"/>
      <c r="F4" s="105"/>
      <c r="G4" s="105" t="s">
        <v>6</v>
      </c>
      <c r="H4" s="105"/>
      <c r="I4" s="105" t="s">
        <v>7</v>
      </c>
      <c r="J4" s="105"/>
      <c r="K4" s="105"/>
      <c r="L4" s="105"/>
      <c r="M4" s="105"/>
    </row>
    <row r="5" spans="1:13">
      <c r="A5" s="105"/>
      <c r="B5" s="105"/>
      <c r="C5" s="105"/>
      <c r="D5" s="105"/>
      <c r="E5" s="44" t="s">
        <v>8</v>
      </c>
      <c r="F5" s="44" t="s">
        <v>9</v>
      </c>
      <c r="G5" s="44" t="s">
        <v>8</v>
      </c>
      <c r="H5" s="44" t="s">
        <v>9</v>
      </c>
      <c r="I5" s="45" t="s">
        <v>8</v>
      </c>
      <c r="J5" s="44" t="s">
        <v>9</v>
      </c>
      <c r="K5" s="44" t="s">
        <v>82</v>
      </c>
      <c r="L5" s="44" t="s">
        <v>101</v>
      </c>
      <c r="M5" s="105"/>
    </row>
    <row r="6" spans="1:13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5">
        <v>9</v>
      </c>
      <c r="J6" s="44">
        <v>10</v>
      </c>
      <c r="K6" s="44">
        <v>11</v>
      </c>
      <c r="L6" s="44">
        <v>12</v>
      </c>
      <c r="M6" s="44">
        <v>13</v>
      </c>
    </row>
    <row r="7" spans="1:13">
      <c r="A7" s="116">
        <v>1</v>
      </c>
      <c r="B7" s="116" t="s">
        <v>30</v>
      </c>
      <c r="C7" s="116" t="s">
        <v>90</v>
      </c>
      <c r="D7" s="46" t="s">
        <v>31</v>
      </c>
      <c r="E7" s="47">
        <f>E9+E10+E11+E12+E13+E14</f>
        <v>145431.08995000002</v>
      </c>
      <c r="F7" s="47">
        <f>F9+F10+F11+F12+F13+F14</f>
        <v>12484.35455</v>
      </c>
      <c r="G7" s="47">
        <f t="shared" ref="G7:L7" si="0">G9+G10+G11+G12+G13+G14</f>
        <v>8007.6130000000012</v>
      </c>
      <c r="H7" s="47">
        <f t="shared" si="0"/>
        <v>8007.6128200000003</v>
      </c>
      <c r="I7" s="48">
        <f t="shared" si="0"/>
        <v>10869.952000000001</v>
      </c>
      <c r="J7" s="48">
        <f t="shared" ref="J7:K7" si="1">J9+J10+J11+J12+J13+J14</f>
        <v>9906.6128200000003</v>
      </c>
      <c r="K7" s="47">
        <f t="shared" si="1"/>
        <v>119357.37414</v>
      </c>
      <c r="L7" s="47">
        <f t="shared" si="0"/>
        <v>3651.9575600000003</v>
      </c>
      <c r="M7" s="46"/>
    </row>
    <row r="8" spans="1:13">
      <c r="A8" s="116"/>
      <c r="B8" s="116"/>
      <c r="C8" s="116"/>
      <c r="D8" s="46" t="s">
        <v>32</v>
      </c>
      <c r="E8" s="49"/>
      <c r="F8" s="49"/>
      <c r="G8" s="49"/>
      <c r="H8" s="49"/>
      <c r="I8" s="49"/>
      <c r="J8" s="49"/>
      <c r="K8" s="49"/>
      <c r="L8" s="49"/>
      <c r="M8" s="46"/>
    </row>
    <row r="9" spans="1:13">
      <c r="A9" s="116"/>
      <c r="B9" s="116"/>
      <c r="C9" s="116"/>
      <c r="D9" s="46" t="s">
        <v>33</v>
      </c>
      <c r="E9" s="47">
        <f>E17+E33</f>
        <v>576.35023000000001</v>
      </c>
      <c r="F9" s="47">
        <f t="shared" ref="F9:H14" si="2">F17+F33</f>
        <v>576.35023000000001</v>
      </c>
      <c r="G9" s="47">
        <f t="shared" si="2"/>
        <v>444.90447999999998</v>
      </c>
      <c r="H9" s="47">
        <f t="shared" si="2"/>
        <v>444.90447999999998</v>
      </c>
      <c r="I9" s="47">
        <f t="shared" ref="I9:J11" si="3">I17+I33</f>
        <v>444.90447999999998</v>
      </c>
      <c r="J9" s="47">
        <f t="shared" si="3"/>
        <v>444.90447999999998</v>
      </c>
      <c r="K9" s="47">
        <f t="shared" ref="K9:L9" si="4">K17+K33</f>
        <v>606.18771000000004</v>
      </c>
      <c r="L9" s="47">
        <f t="shared" si="4"/>
        <v>578.16485</v>
      </c>
      <c r="M9" s="46"/>
    </row>
    <row r="10" spans="1:13">
      <c r="A10" s="116"/>
      <c r="B10" s="116"/>
      <c r="C10" s="116"/>
      <c r="D10" s="46" t="s">
        <v>34</v>
      </c>
      <c r="E10" s="47">
        <f t="shared" ref="E10:E13" si="5">E18+E34</f>
        <v>137303.39372000002</v>
      </c>
      <c r="F10" s="47">
        <f t="shared" si="2"/>
        <v>6504.3137699999997</v>
      </c>
      <c r="G10" s="47">
        <f t="shared" si="2"/>
        <v>1480.81152</v>
      </c>
      <c r="H10" s="47">
        <f t="shared" si="2"/>
        <v>1480.81152</v>
      </c>
      <c r="I10" s="47">
        <f t="shared" si="3"/>
        <v>3100.8115200000002</v>
      </c>
      <c r="J10" s="47">
        <f t="shared" si="3"/>
        <v>3100.8115200000002</v>
      </c>
      <c r="K10" s="47">
        <f t="shared" ref="K10:L10" si="6">K18+K34</f>
        <v>113593.06629</v>
      </c>
      <c r="L10" s="47">
        <f t="shared" si="6"/>
        <v>2073.7927100000002</v>
      </c>
      <c r="M10" s="46"/>
    </row>
    <row r="11" spans="1:13">
      <c r="A11" s="116"/>
      <c r="B11" s="116"/>
      <c r="C11" s="116"/>
      <c r="D11" s="46" t="s">
        <v>35</v>
      </c>
      <c r="E11" s="50">
        <f t="shared" si="5"/>
        <v>2196</v>
      </c>
      <c r="F11" s="48">
        <f t="shared" si="2"/>
        <v>2195.0250000000001</v>
      </c>
      <c r="G11" s="47">
        <f t="shared" si="2"/>
        <v>6081.8970000000008</v>
      </c>
      <c r="H11" s="47">
        <f t="shared" si="2"/>
        <v>6081.8968199999999</v>
      </c>
      <c r="I11" s="47">
        <f t="shared" si="3"/>
        <v>6848.8970000000008</v>
      </c>
      <c r="J11" s="47">
        <f t="shared" si="3"/>
        <v>6360.8968199999999</v>
      </c>
      <c r="K11" s="50">
        <f t="shared" ref="K11:L11" si="7">K19+K35</f>
        <v>1000</v>
      </c>
      <c r="L11" s="50">
        <f t="shared" si="7"/>
        <v>1000</v>
      </c>
      <c r="M11" s="46"/>
    </row>
    <row r="12" spans="1:13">
      <c r="A12" s="116"/>
      <c r="B12" s="116"/>
      <c r="C12" s="116"/>
      <c r="D12" s="46" t="s">
        <v>36</v>
      </c>
      <c r="E12" s="51">
        <f t="shared" si="5"/>
        <v>0</v>
      </c>
      <c r="F12" s="51">
        <f t="shared" si="2"/>
        <v>0</v>
      </c>
      <c r="G12" s="47"/>
      <c r="H12" s="47"/>
      <c r="I12" s="47"/>
      <c r="J12" s="47"/>
      <c r="K12" s="47"/>
      <c r="L12" s="47"/>
      <c r="M12" s="46"/>
    </row>
    <row r="13" spans="1:13">
      <c r="A13" s="116"/>
      <c r="B13" s="116"/>
      <c r="C13" s="116"/>
      <c r="D13" s="46" t="s">
        <v>37</v>
      </c>
      <c r="E13" s="48">
        <f t="shared" si="5"/>
        <v>5355.3459999999995</v>
      </c>
      <c r="F13" s="47">
        <f t="shared" si="2"/>
        <v>3208.6655500000002</v>
      </c>
      <c r="G13" s="51"/>
      <c r="H13" s="51"/>
      <c r="I13" s="48">
        <f>I21+I37</f>
        <v>475.339</v>
      </c>
      <c r="J13" s="51">
        <f>J21+J37</f>
        <v>0</v>
      </c>
      <c r="K13" s="47">
        <f>K21+K37</f>
        <v>4158.12014</v>
      </c>
      <c r="L13" s="48"/>
      <c r="M13" s="46"/>
    </row>
    <row r="14" spans="1:13">
      <c r="A14" s="116"/>
      <c r="B14" s="116"/>
      <c r="C14" s="116"/>
      <c r="D14" s="46" t="s">
        <v>38</v>
      </c>
      <c r="E14" s="51">
        <f>E22+E38</f>
        <v>0</v>
      </c>
      <c r="F14" s="51">
        <f t="shared" si="2"/>
        <v>0</v>
      </c>
      <c r="G14" s="47"/>
      <c r="H14" s="47"/>
      <c r="I14" s="47"/>
      <c r="J14" s="47"/>
      <c r="K14" s="47"/>
      <c r="L14" s="47"/>
      <c r="M14" s="46"/>
    </row>
    <row r="15" spans="1:13" ht="16.5" customHeight="1">
      <c r="A15" s="116">
        <v>2</v>
      </c>
      <c r="B15" s="116" t="s">
        <v>25</v>
      </c>
      <c r="C15" s="116" t="s">
        <v>92</v>
      </c>
      <c r="D15" s="46" t="s">
        <v>31</v>
      </c>
      <c r="E15" s="48">
        <f t="shared" ref="E15:I15" si="8">E17+E18+E19+E20+E21+E22</f>
        <v>2864.6640000000002</v>
      </c>
      <c r="F15" s="48">
        <f t="shared" si="8"/>
        <v>2864.6640000000002</v>
      </c>
      <c r="G15" s="48">
        <f t="shared" si="8"/>
        <v>3209.616</v>
      </c>
      <c r="H15" s="48">
        <f t="shared" si="8"/>
        <v>3209.616</v>
      </c>
      <c r="I15" s="48">
        <f t="shared" si="8"/>
        <v>3209.616</v>
      </c>
      <c r="J15" s="48">
        <f t="shared" ref="J15" si="9">J17+J18+J19+J20+J21+J22</f>
        <v>3209.616</v>
      </c>
      <c r="K15" s="48">
        <f t="shared" ref="K15:L15" si="10">K17+K18+K19+K20+K21+K22</f>
        <v>3676.654</v>
      </c>
      <c r="L15" s="47">
        <f t="shared" si="10"/>
        <v>3651.9575600000003</v>
      </c>
      <c r="M15" s="46"/>
    </row>
    <row r="16" spans="1:13" ht="16.5" customHeight="1">
      <c r="A16" s="116"/>
      <c r="B16" s="116"/>
      <c r="C16" s="116"/>
      <c r="D16" s="46" t="s">
        <v>32</v>
      </c>
      <c r="E16" s="49"/>
      <c r="F16" s="49"/>
      <c r="G16" s="49"/>
      <c r="H16" s="49"/>
      <c r="I16" s="49"/>
      <c r="J16" s="49"/>
      <c r="K16" s="49"/>
      <c r="L16" s="49"/>
      <c r="M16" s="46"/>
    </row>
    <row r="17" spans="1:13" ht="16.5" customHeight="1">
      <c r="A17" s="116"/>
      <c r="B17" s="116"/>
      <c r="C17" s="116"/>
      <c r="D17" s="46" t="s">
        <v>33</v>
      </c>
      <c r="E17" s="49">
        <f t="shared" ref="E17:I19" si="11">E25</f>
        <v>576.35023000000001</v>
      </c>
      <c r="F17" s="49">
        <f t="shared" si="11"/>
        <v>576.35023000000001</v>
      </c>
      <c r="G17" s="49">
        <f t="shared" si="11"/>
        <v>444.90447999999998</v>
      </c>
      <c r="H17" s="49">
        <f t="shared" si="11"/>
        <v>444.90447999999998</v>
      </c>
      <c r="I17" s="49">
        <f t="shared" si="11"/>
        <v>444.90447999999998</v>
      </c>
      <c r="J17" s="49">
        <f t="shared" ref="J17" si="12">J25</f>
        <v>444.90447999999998</v>
      </c>
      <c r="K17" s="49">
        <f t="shared" ref="K17:L19" si="13">K25</f>
        <v>606.18771000000004</v>
      </c>
      <c r="L17" s="49">
        <f t="shared" si="13"/>
        <v>578.16485</v>
      </c>
      <c r="M17" s="46"/>
    </row>
    <row r="18" spans="1:13" ht="16.5" customHeight="1">
      <c r="A18" s="116"/>
      <c r="B18" s="116"/>
      <c r="C18" s="116"/>
      <c r="D18" s="46" t="s">
        <v>34</v>
      </c>
      <c r="E18" s="49">
        <f t="shared" si="11"/>
        <v>1004.41377</v>
      </c>
      <c r="F18" s="49">
        <f t="shared" si="11"/>
        <v>1004.41377</v>
      </c>
      <c r="G18" s="49">
        <f t="shared" si="11"/>
        <v>1480.81152</v>
      </c>
      <c r="H18" s="49">
        <f t="shared" si="11"/>
        <v>1480.81152</v>
      </c>
      <c r="I18" s="49">
        <f t="shared" si="11"/>
        <v>1480.81152</v>
      </c>
      <c r="J18" s="49">
        <f t="shared" ref="J18" si="14">J26</f>
        <v>1480.81152</v>
      </c>
      <c r="K18" s="49">
        <f t="shared" si="13"/>
        <v>2070.4662899999998</v>
      </c>
      <c r="L18" s="49">
        <f t="shared" si="13"/>
        <v>2073.7927100000002</v>
      </c>
      <c r="M18" s="46"/>
    </row>
    <row r="19" spans="1:13" ht="16.5" customHeight="1">
      <c r="A19" s="116"/>
      <c r="B19" s="116"/>
      <c r="C19" s="116"/>
      <c r="D19" s="46" t="s">
        <v>35</v>
      </c>
      <c r="E19" s="50">
        <f t="shared" si="11"/>
        <v>1283.9000000000001</v>
      </c>
      <c r="F19" s="50">
        <f t="shared" si="11"/>
        <v>1283.9000000000001</v>
      </c>
      <c r="G19" s="50">
        <f t="shared" si="11"/>
        <v>1283.9000000000001</v>
      </c>
      <c r="H19" s="50">
        <f t="shared" si="11"/>
        <v>1283.9000000000001</v>
      </c>
      <c r="I19" s="50">
        <f t="shared" si="11"/>
        <v>1283.9000000000001</v>
      </c>
      <c r="J19" s="50">
        <f t="shared" ref="J19" si="15">J27</f>
        <v>1283.9000000000001</v>
      </c>
      <c r="K19" s="50">
        <f t="shared" si="13"/>
        <v>1000</v>
      </c>
      <c r="L19" s="50">
        <f t="shared" si="13"/>
        <v>1000</v>
      </c>
      <c r="M19" s="46"/>
    </row>
    <row r="20" spans="1:13" ht="16.5" customHeight="1">
      <c r="A20" s="116"/>
      <c r="B20" s="116"/>
      <c r="C20" s="116"/>
      <c r="D20" s="46" t="s">
        <v>36</v>
      </c>
      <c r="E20" s="49"/>
      <c r="F20" s="47"/>
      <c r="G20" s="47"/>
      <c r="H20" s="47"/>
      <c r="I20" s="49"/>
      <c r="J20" s="47"/>
      <c r="K20" s="49"/>
      <c r="L20" s="49"/>
      <c r="M20" s="46"/>
    </row>
    <row r="21" spans="1:13" ht="16.5" customHeight="1">
      <c r="A21" s="116"/>
      <c r="B21" s="116"/>
      <c r="C21" s="116"/>
      <c r="D21" s="46" t="s">
        <v>37</v>
      </c>
      <c r="E21" s="49"/>
      <c r="F21" s="47"/>
      <c r="G21" s="47"/>
      <c r="H21" s="47"/>
      <c r="I21" s="49"/>
      <c r="J21" s="47"/>
      <c r="K21" s="49"/>
      <c r="L21" s="49"/>
      <c r="M21" s="46"/>
    </row>
    <row r="22" spans="1:13" ht="16.5" customHeight="1">
      <c r="A22" s="116"/>
      <c r="B22" s="116"/>
      <c r="C22" s="116"/>
      <c r="D22" s="46" t="s">
        <v>38</v>
      </c>
      <c r="E22" s="49"/>
      <c r="F22" s="47"/>
      <c r="G22" s="47"/>
      <c r="H22" s="47"/>
      <c r="I22" s="49"/>
      <c r="J22" s="47"/>
      <c r="K22" s="49"/>
      <c r="L22" s="49"/>
      <c r="M22" s="46"/>
    </row>
    <row r="23" spans="1:13" ht="42" customHeight="1">
      <c r="A23" s="116"/>
      <c r="B23" s="116"/>
      <c r="C23" s="116"/>
      <c r="D23" s="52" t="s">
        <v>61</v>
      </c>
      <c r="E23" s="48">
        <f t="shared" ref="E23:L23" si="16">E25+E26+E27</f>
        <v>2864.6640000000002</v>
      </c>
      <c r="F23" s="48">
        <f t="shared" si="16"/>
        <v>2864.6640000000002</v>
      </c>
      <c r="G23" s="48">
        <f t="shared" si="16"/>
        <v>3209.616</v>
      </c>
      <c r="H23" s="48">
        <f t="shared" si="16"/>
        <v>3209.616</v>
      </c>
      <c r="I23" s="48">
        <f t="shared" si="16"/>
        <v>3209.616</v>
      </c>
      <c r="J23" s="48">
        <f t="shared" si="16"/>
        <v>3209.616</v>
      </c>
      <c r="K23" s="48">
        <f t="shared" si="16"/>
        <v>3676.654</v>
      </c>
      <c r="L23" s="47">
        <f t="shared" si="16"/>
        <v>3651.9575600000003</v>
      </c>
      <c r="M23" s="46"/>
    </row>
    <row r="24" spans="1:13" ht="16.5" customHeight="1">
      <c r="A24" s="116"/>
      <c r="B24" s="116"/>
      <c r="C24" s="116"/>
      <c r="D24" s="46" t="s">
        <v>32</v>
      </c>
      <c r="E24" s="49"/>
      <c r="F24" s="47"/>
      <c r="G24" s="47"/>
      <c r="H24" s="47"/>
      <c r="I24" s="47"/>
      <c r="J24" s="47"/>
      <c r="K24" s="47"/>
      <c r="L24" s="47"/>
      <c r="M24" s="46"/>
    </row>
    <row r="25" spans="1:13" ht="16.5" customHeight="1">
      <c r="A25" s="116"/>
      <c r="B25" s="116"/>
      <c r="C25" s="116"/>
      <c r="D25" s="46" t="s">
        <v>33</v>
      </c>
      <c r="E25" s="49">
        <v>576.35023000000001</v>
      </c>
      <c r="F25" s="49">
        <v>576.35023000000001</v>
      </c>
      <c r="G25" s="49">
        <v>444.90447999999998</v>
      </c>
      <c r="H25" s="49">
        <v>444.90447999999998</v>
      </c>
      <c r="I25" s="49">
        <v>444.90447999999998</v>
      </c>
      <c r="J25" s="49">
        <v>444.90447999999998</v>
      </c>
      <c r="K25" s="47">
        <v>606.18771000000004</v>
      </c>
      <c r="L25" s="47">
        <v>578.16485</v>
      </c>
      <c r="M25" s="46"/>
    </row>
    <row r="26" spans="1:13" ht="16.5" customHeight="1">
      <c r="A26" s="116"/>
      <c r="B26" s="116"/>
      <c r="C26" s="116"/>
      <c r="D26" s="46" t="s">
        <v>34</v>
      </c>
      <c r="E26" s="47">
        <v>1004.41377</v>
      </c>
      <c r="F26" s="47">
        <v>1004.41377</v>
      </c>
      <c r="G26" s="47">
        <v>1480.81152</v>
      </c>
      <c r="H26" s="47">
        <v>1480.81152</v>
      </c>
      <c r="I26" s="47">
        <v>1480.81152</v>
      </c>
      <c r="J26" s="47">
        <v>1480.81152</v>
      </c>
      <c r="K26" s="47">
        <v>2070.4662899999998</v>
      </c>
      <c r="L26" s="47">
        <v>2073.7927100000002</v>
      </c>
      <c r="M26" s="46"/>
    </row>
    <row r="27" spans="1:13" ht="16.5" customHeight="1">
      <c r="A27" s="116"/>
      <c r="B27" s="116"/>
      <c r="C27" s="116"/>
      <c r="D27" s="46" t="s">
        <v>35</v>
      </c>
      <c r="E27" s="50">
        <v>1283.9000000000001</v>
      </c>
      <c r="F27" s="50">
        <v>1283.9000000000001</v>
      </c>
      <c r="G27" s="50">
        <v>1283.9000000000001</v>
      </c>
      <c r="H27" s="50">
        <v>1283.9000000000001</v>
      </c>
      <c r="I27" s="50">
        <v>1283.9000000000001</v>
      </c>
      <c r="J27" s="50">
        <v>1283.9000000000001</v>
      </c>
      <c r="K27" s="50">
        <v>1000</v>
      </c>
      <c r="L27" s="50">
        <v>1000</v>
      </c>
      <c r="M27" s="46"/>
    </row>
    <row r="28" spans="1:13" ht="16.5" customHeight="1">
      <c r="A28" s="116"/>
      <c r="B28" s="116"/>
      <c r="C28" s="116"/>
      <c r="D28" s="46" t="s">
        <v>36</v>
      </c>
      <c r="E28" s="49"/>
      <c r="F28" s="47"/>
      <c r="G28" s="47"/>
      <c r="H28" s="47"/>
      <c r="I28" s="49"/>
      <c r="J28" s="47"/>
      <c r="K28" s="47"/>
      <c r="L28" s="47"/>
      <c r="M28" s="46"/>
    </row>
    <row r="29" spans="1:13" ht="16.5" customHeight="1">
      <c r="A29" s="116"/>
      <c r="B29" s="116"/>
      <c r="C29" s="116"/>
      <c r="D29" s="46" t="s">
        <v>37</v>
      </c>
      <c r="E29" s="49"/>
      <c r="F29" s="47"/>
      <c r="G29" s="47"/>
      <c r="H29" s="47"/>
      <c r="I29" s="49"/>
      <c r="J29" s="47"/>
      <c r="K29" s="47"/>
      <c r="L29" s="47"/>
      <c r="M29" s="46"/>
    </row>
    <row r="30" spans="1:13" ht="16.5" customHeight="1">
      <c r="A30" s="116"/>
      <c r="B30" s="116"/>
      <c r="C30" s="116"/>
      <c r="D30" s="46" t="s">
        <v>38</v>
      </c>
      <c r="E30" s="49"/>
      <c r="F30" s="47"/>
      <c r="G30" s="47"/>
      <c r="H30" s="47"/>
      <c r="I30" s="49"/>
      <c r="J30" s="47"/>
      <c r="K30" s="47"/>
      <c r="L30" s="47"/>
      <c r="M30" s="46"/>
    </row>
    <row r="31" spans="1:13" ht="15" customHeight="1">
      <c r="A31" s="106">
        <v>3</v>
      </c>
      <c r="B31" s="110" t="s">
        <v>54</v>
      </c>
      <c r="C31" s="114" t="s">
        <v>91</v>
      </c>
      <c r="D31" s="46" t="s">
        <v>31</v>
      </c>
      <c r="E31" s="47">
        <f>E33+E34+E35+E36+E37+E38</f>
        <v>142566.42595</v>
      </c>
      <c r="F31" s="46">
        <f t="shared" ref="F31:H31" si="17">F33+F34+F35+F36+F37+F38</f>
        <v>9619.6905499999993</v>
      </c>
      <c r="G31" s="48">
        <f>G33+G34+G35+G36+G37+G38</f>
        <v>4797.9970000000003</v>
      </c>
      <c r="H31" s="47">
        <f t="shared" si="17"/>
        <v>4797.9968200000003</v>
      </c>
      <c r="I31" s="47">
        <f>I33+I34+I35+I36+I37+I38</f>
        <v>7660.3360000000002</v>
      </c>
      <c r="J31" s="47">
        <f>J33+J34+J35+J36+J37+J38</f>
        <v>6696.9968200000003</v>
      </c>
      <c r="K31" s="47">
        <f>K33+K34+K35+K36+K37+K38</f>
        <v>115680.72014</v>
      </c>
      <c r="L31" s="51"/>
      <c r="M31" s="47"/>
    </row>
    <row r="32" spans="1:13">
      <c r="A32" s="107"/>
      <c r="B32" s="111"/>
      <c r="C32" s="114"/>
      <c r="D32" s="46" t="s">
        <v>32</v>
      </c>
      <c r="E32" s="46"/>
      <c r="F32" s="46"/>
      <c r="G32" s="48"/>
      <c r="H32" s="47"/>
      <c r="I32" s="47"/>
      <c r="J32" s="47"/>
      <c r="K32" s="47"/>
      <c r="L32" s="47"/>
      <c r="M32" s="47"/>
    </row>
    <row r="33" spans="1:13">
      <c r="A33" s="107"/>
      <c r="B33" s="111"/>
      <c r="C33" s="114"/>
      <c r="D33" s="46" t="s">
        <v>33</v>
      </c>
      <c r="E33" s="51">
        <f t="shared" ref="E33:F38" si="18">E40+E48+E64+E72+E88+E104+E120+E128+E136</f>
        <v>0</v>
      </c>
      <c r="F33" s="51">
        <f t="shared" si="18"/>
        <v>0</v>
      </c>
      <c r="G33" s="48"/>
      <c r="H33" s="47"/>
      <c r="I33" s="47"/>
      <c r="J33" s="47"/>
      <c r="L33" s="47"/>
      <c r="M33" s="47"/>
    </row>
    <row r="34" spans="1:13">
      <c r="A34" s="107"/>
      <c r="B34" s="111"/>
      <c r="C34" s="114"/>
      <c r="D34" s="46" t="s">
        <v>34</v>
      </c>
      <c r="E34" s="47">
        <f t="shared" si="18"/>
        <v>136298.97995000001</v>
      </c>
      <c r="F34" s="50">
        <f t="shared" si="18"/>
        <v>5499.9</v>
      </c>
      <c r="G34" s="48"/>
      <c r="H34" s="47"/>
      <c r="I34" s="47">
        <f>I41+I49+I57+I65+I73+I89+I105+I113+I121+I129+I137</f>
        <v>1620</v>
      </c>
      <c r="J34" s="47">
        <f>J41+J49+J57+J65+J73+J89+J105+J113+J121+J129+J137</f>
        <v>1620</v>
      </c>
      <c r="K34" s="50">
        <f>K41+K49+K57+K65+K73+K89+K105+K113+K121+K129+K137</f>
        <v>111522.6</v>
      </c>
      <c r="L34" s="51"/>
      <c r="M34" s="47"/>
    </row>
    <row r="35" spans="1:13">
      <c r="A35" s="107"/>
      <c r="B35" s="111"/>
      <c r="C35" s="114"/>
      <c r="D35" s="46" t="s">
        <v>35</v>
      </c>
      <c r="E35" s="50">
        <f t="shared" si="18"/>
        <v>912.1</v>
      </c>
      <c r="F35" s="47">
        <f t="shared" si="18"/>
        <v>911.125</v>
      </c>
      <c r="G35" s="48">
        <f>G42+G50+G66+G74+G90+G106+G114+G122+G130+G138</f>
        <v>4797.9970000000003</v>
      </c>
      <c r="H35" s="47">
        <f>H42+H50+H66+H74+H90+H106+H114+H122+H130+H138</f>
        <v>4797.9968200000003</v>
      </c>
      <c r="I35" s="47">
        <f>I42+I50+I58+I66+I74+I90+I106+I114+I122+I130+I138</f>
        <v>5564.9970000000003</v>
      </c>
      <c r="J35" s="47">
        <f>J42+J50+J58+J66+J74+J90+J106+J114+J122+J130+J138</f>
        <v>5076.9968200000003</v>
      </c>
      <c r="K35" s="47"/>
      <c r="L35" s="51"/>
      <c r="M35" s="47"/>
    </row>
    <row r="36" spans="1:13">
      <c r="A36" s="107"/>
      <c r="B36" s="111"/>
      <c r="C36" s="114"/>
      <c r="D36" s="46" t="s">
        <v>36</v>
      </c>
      <c r="E36" s="51">
        <f t="shared" si="18"/>
        <v>0</v>
      </c>
      <c r="F36" s="51">
        <f t="shared" si="18"/>
        <v>0</v>
      </c>
      <c r="G36" s="47"/>
      <c r="H36" s="47"/>
      <c r="I36" s="47"/>
      <c r="J36" s="47"/>
      <c r="K36" s="47"/>
      <c r="L36" s="47"/>
      <c r="M36" s="47"/>
    </row>
    <row r="37" spans="1:13">
      <c r="A37" s="107"/>
      <c r="B37" s="111"/>
      <c r="C37" s="114"/>
      <c r="D37" s="46" t="s">
        <v>37</v>
      </c>
      <c r="E37" s="48">
        <f t="shared" si="18"/>
        <v>5355.3459999999995</v>
      </c>
      <c r="F37" s="47">
        <f t="shared" si="18"/>
        <v>3208.6655500000002</v>
      </c>
      <c r="G37" s="51">
        <f>G44+G52+G68+G76+G92+G108+G116+G124+G132+G140</f>
        <v>0</v>
      </c>
      <c r="H37" s="51">
        <f>H44+H52+H68+H76+H92+H108+H116+H124+H132+H140</f>
        <v>0</v>
      </c>
      <c r="I37" s="47">
        <f>I44+I52+I68+I76+I92+I108+I116+I124+I132+I140</f>
        <v>475.339</v>
      </c>
      <c r="J37" s="51">
        <f>J44+J52+J68+J76+J92+J108+J116+J124+J132+J140</f>
        <v>0</v>
      </c>
      <c r="K37" s="47">
        <f>K44+K52+K68+K76+K84+K92+K100+K108+K116+K124+K132+K140</f>
        <v>4158.12014</v>
      </c>
      <c r="L37" s="51"/>
      <c r="M37" s="47"/>
    </row>
    <row r="38" spans="1:13">
      <c r="A38" s="107"/>
      <c r="B38" s="111"/>
      <c r="C38" s="114"/>
      <c r="D38" s="46" t="s">
        <v>38</v>
      </c>
      <c r="E38" s="51">
        <f t="shared" si="18"/>
        <v>0</v>
      </c>
      <c r="F38" s="51">
        <f t="shared" si="18"/>
        <v>0</v>
      </c>
      <c r="G38" s="47"/>
      <c r="H38" s="47"/>
      <c r="I38" s="47"/>
      <c r="J38" s="47"/>
      <c r="K38" s="47"/>
      <c r="L38" s="51"/>
      <c r="M38" s="47"/>
    </row>
    <row r="39" spans="1:13" ht="39" customHeight="1">
      <c r="A39" s="108"/>
      <c r="B39" s="112"/>
      <c r="C39" s="114"/>
      <c r="D39" s="53" t="s">
        <v>62</v>
      </c>
      <c r="E39" s="54">
        <f t="shared" ref="E39:I39" si="19">E40+E41+E42+E43+E44+E45</f>
        <v>134062.89395</v>
      </c>
      <c r="F39" s="55">
        <f t="shared" si="19"/>
        <v>3208.6655500000002</v>
      </c>
      <c r="G39" s="56">
        <f t="shared" si="19"/>
        <v>4797.9970000000003</v>
      </c>
      <c r="H39" s="54">
        <f t="shared" si="19"/>
        <v>4797.9968200000003</v>
      </c>
      <c r="I39" s="57">
        <f t="shared" si="19"/>
        <v>4797.9970000000003</v>
      </c>
      <c r="J39" s="54">
        <f>J42</f>
        <v>4797.9968200000003</v>
      </c>
      <c r="K39" s="57">
        <f>K40+K41+K42+K43+K44+K45</f>
        <v>114310.66500000001</v>
      </c>
      <c r="L39" s="51"/>
      <c r="M39" s="54"/>
    </row>
    <row r="40" spans="1:13">
      <c r="A40" s="108"/>
      <c r="B40" s="112"/>
      <c r="C40" s="114"/>
      <c r="D40" s="46" t="s">
        <v>33</v>
      </c>
      <c r="E40" s="58"/>
      <c r="F40" s="54"/>
      <c r="G40" s="48"/>
      <c r="H40" s="54"/>
      <c r="I40" s="59"/>
      <c r="J40" s="58"/>
      <c r="K40" s="58"/>
      <c r="L40" s="58"/>
      <c r="M40" s="58"/>
    </row>
    <row r="41" spans="1:13">
      <c r="A41" s="108"/>
      <c r="B41" s="112"/>
      <c r="C41" s="114"/>
      <c r="D41" s="46" t="s">
        <v>34</v>
      </c>
      <c r="E41" s="54">
        <v>130799.07995</v>
      </c>
      <c r="F41" s="46">
        <v>0</v>
      </c>
      <c r="G41" s="48"/>
      <c r="H41" s="54"/>
      <c r="I41" s="57"/>
      <c r="J41" s="54"/>
      <c r="K41" s="50">
        <v>111522.6</v>
      </c>
      <c r="L41" s="54"/>
      <c r="M41" s="54"/>
    </row>
    <row r="42" spans="1:13">
      <c r="A42" s="108"/>
      <c r="B42" s="112"/>
      <c r="C42" s="114"/>
      <c r="D42" s="46" t="s">
        <v>35</v>
      </c>
      <c r="E42" s="58"/>
      <c r="F42" s="54"/>
      <c r="G42" s="48">
        <v>4797.9970000000003</v>
      </c>
      <c r="H42" s="54">
        <v>4797.9968200000003</v>
      </c>
      <c r="I42" s="57">
        <v>4797.9970000000003</v>
      </c>
      <c r="J42" s="54">
        <v>4797.9968200000003</v>
      </c>
      <c r="K42" s="54"/>
      <c r="L42" s="54"/>
      <c r="M42" s="54"/>
    </row>
    <row r="43" spans="1:13">
      <c r="A43" s="108"/>
      <c r="B43" s="112"/>
      <c r="C43" s="114"/>
      <c r="D43" s="46" t="s">
        <v>36</v>
      </c>
      <c r="E43" s="58"/>
      <c r="F43" s="54"/>
      <c r="G43" s="54"/>
      <c r="H43" s="54"/>
      <c r="I43" s="58"/>
      <c r="J43" s="54"/>
      <c r="K43" s="54"/>
      <c r="L43" s="54"/>
      <c r="M43" s="55"/>
    </row>
    <row r="44" spans="1:13">
      <c r="A44" s="108"/>
      <c r="B44" s="112"/>
      <c r="C44" s="114"/>
      <c r="D44" s="46" t="s">
        <v>37</v>
      </c>
      <c r="E44" s="59">
        <v>3263.8139999999999</v>
      </c>
      <c r="F44" s="54">
        <v>3208.6655500000002</v>
      </c>
      <c r="G44" s="54"/>
      <c r="H44" s="54"/>
      <c r="I44" s="58"/>
      <c r="J44" s="54"/>
      <c r="K44" s="57">
        <v>2788.0650000000001</v>
      </c>
      <c r="L44" s="54"/>
      <c r="M44" s="55"/>
    </row>
    <row r="45" spans="1:13">
      <c r="A45" s="108"/>
      <c r="B45" s="112"/>
      <c r="C45" s="114"/>
      <c r="D45" s="46" t="s">
        <v>38</v>
      </c>
      <c r="E45" s="58"/>
      <c r="F45" s="54"/>
      <c r="G45" s="54"/>
      <c r="H45" s="54"/>
      <c r="I45" s="58"/>
      <c r="J45" s="54"/>
      <c r="K45" s="54"/>
      <c r="L45" s="54"/>
      <c r="M45" s="55"/>
    </row>
    <row r="46" spans="1:13" ht="78" customHeight="1">
      <c r="A46" s="108"/>
      <c r="B46" s="112"/>
      <c r="C46" s="114"/>
      <c r="D46" s="52" t="s">
        <v>64</v>
      </c>
      <c r="E46" s="60">
        <f t="shared" ref="E46:F46" si="20">E48+E49+E50+E51+E52+E53</f>
        <v>6112</v>
      </c>
      <c r="F46" s="59">
        <f t="shared" si="20"/>
        <v>6111.0450000000001</v>
      </c>
      <c r="G46" s="54"/>
      <c r="H46" s="54"/>
      <c r="I46" s="60">
        <f t="shared" ref="I46:J46" si="21">I48+I49+I50+I51+I52+I53</f>
        <v>2288</v>
      </c>
      <c r="J46" s="60">
        <f t="shared" si="21"/>
        <v>1800</v>
      </c>
      <c r="K46" s="54"/>
      <c r="L46" s="54"/>
      <c r="M46" s="55"/>
    </row>
    <row r="47" spans="1:13">
      <c r="A47" s="108"/>
      <c r="B47" s="112"/>
      <c r="C47" s="114"/>
      <c r="D47" s="46" t="s">
        <v>32</v>
      </c>
      <c r="E47" s="60"/>
      <c r="F47" s="55"/>
      <c r="G47" s="54"/>
      <c r="H47" s="54"/>
      <c r="I47" s="60"/>
      <c r="J47" s="54"/>
      <c r="K47" s="54"/>
      <c r="L47" s="54"/>
      <c r="M47" s="55"/>
    </row>
    <row r="48" spans="1:13">
      <c r="A48" s="108"/>
      <c r="B48" s="112"/>
      <c r="C48" s="114"/>
      <c r="D48" s="46" t="s">
        <v>33</v>
      </c>
      <c r="E48" s="60"/>
      <c r="F48" s="55"/>
      <c r="G48" s="54"/>
      <c r="H48" s="54"/>
      <c r="I48" s="60"/>
      <c r="J48" s="54"/>
      <c r="K48" s="54"/>
      <c r="L48" s="54"/>
      <c r="M48" s="55"/>
    </row>
    <row r="49" spans="1:13">
      <c r="A49" s="108"/>
      <c r="B49" s="112"/>
      <c r="C49" s="114"/>
      <c r="D49" s="46" t="s">
        <v>34</v>
      </c>
      <c r="E49" s="60">
        <v>5499.9</v>
      </c>
      <c r="F49" s="55">
        <v>5499.9</v>
      </c>
      <c r="G49" s="46">
        <v>0</v>
      </c>
      <c r="H49" s="46">
        <v>0</v>
      </c>
      <c r="I49" s="60">
        <v>1620</v>
      </c>
      <c r="J49" s="60">
        <v>1620</v>
      </c>
      <c r="K49" s="54"/>
      <c r="L49" s="54"/>
      <c r="M49" s="55"/>
    </row>
    <row r="50" spans="1:13">
      <c r="A50" s="108"/>
      <c r="B50" s="112"/>
      <c r="C50" s="114"/>
      <c r="D50" s="46" t="s">
        <v>35</v>
      </c>
      <c r="E50" s="60">
        <v>612.1</v>
      </c>
      <c r="F50" s="55">
        <v>611.14499999999998</v>
      </c>
      <c r="G50" s="46">
        <v>0</v>
      </c>
      <c r="H50" s="46">
        <v>0</v>
      </c>
      <c r="I50" s="60">
        <v>668</v>
      </c>
      <c r="J50" s="60">
        <v>180</v>
      </c>
      <c r="K50" s="54"/>
      <c r="L50" s="54"/>
      <c r="M50" s="55"/>
    </row>
    <row r="51" spans="1:13">
      <c r="A51" s="108"/>
      <c r="B51" s="112"/>
      <c r="C51" s="114"/>
      <c r="D51" s="46" t="s">
        <v>36</v>
      </c>
      <c r="E51" s="58"/>
      <c r="F51" s="54"/>
      <c r="G51" s="54"/>
      <c r="H51" s="54"/>
      <c r="I51" s="58"/>
      <c r="J51" s="54"/>
      <c r="K51" s="54"/>
      <c r="L51" s="54"/>
      <c r="M51" s="55"/>
    </row>
    <row r="52" spans="1:13">
      <c r="A52" s="108"/>
      <c r="B52" s="112"/>
      <c r="C52" s="114"/>
      <c r="D52" s="46" t="s">
        <v>37</v>
      </c>
      <c r="E52" s="58"/>
      <c r="F52" s="54"/>
      <c r="G52" s="54"/>
      <c r="H52" s="54"/>
      <c r="I52" s="58"/>
      <c r="J52" s="54"/>
      <c r="K52" s="54"/>
      <c r="L52" s="54"/>
      <c r="M52" s="55"/>
    </row>
    <row r="53" spans="1:13">
      <c r="A53" s="108"/>
      <c r="B53" s="112"/>
      <c r="C53" s="114"/>
      <c r="D53" s="46" t="s">
        <v>38</v>
      </c>
      <c r="E53" s="58"/>
      <c r="F53" s="54"/>
      <c r="G53" s="54"/>
      <c r="H53" s="54"/>
      <c r="I53" s="58"/>
      <c r="J53" s="54"/>
      <c r="K53" s="54"/>
      <c r="L53" s="54"/>
      <c r="M53" s="55"/>
    </row>
    <row r="54" spans="1:13" ht="76.5">
      <c r="A54" s="108"/>
      <c r="B54" s="112"/>
      <c r="C54" s="114"/>
      <c r="D54" s="46" t="s">
        <v>109</v>
      </c>
      <c r="E54" s="58"/>
      <c r="F54" s="54"/>
      <c r="G54" s="54"/>
      <c r="H54" s="54"/>
      <c r="I54" s="60">
        <f t="shared" ref="I54:J54" si="22">I56+I57+I58+I59+I60+I61</f>
        <v>99</v>
      </c>
      <c r="J54" s="60">
        <f t="shared" si="22"/>
        <v>99</v>
      </c>
      <c r="K54" s="54"/>
      <c r="L54" s="54"/>
      <c r="M54" s="55"/>
    </row>
    <row r="55" spans="1:13">
      <c r="A55" s="108"/>
      <c r="B55" s="112"/>
      <c r="C55" s="114"/>
      <c r="D55" s="46" t="s">
        <v>32</v>
      </c>
      <c r="E55" s="58"/>
      <c r="F55" s="54"/>
      <c r="G55" s="54"/>
      <c r="H55" s="54"/>
      <c r="I55" s="58"/>
      <c r="J55" s="54"/>
      <c r="K55" s="54"/>
      <c r="L55" s="54"/>
      <c r="M55" s="55"/>
    </row>
    <row r="56" spans="1:13">
      <c r="A56" s="108"/>
      <c r="B56" s="112"/>
      <c r="C56" s="114"/>
      <c r="D56" s="46" t="s">
        <v>33</v>
      </c>
      <c r="E56" s="58"/>
      <c r="F56" s="54"/>
      <c r="G56" s="54"/>
      <c r="H56" s="54"/>
      <c r="I56" s="58"/>
      <c r="J56" s="54"/>
      <c r="K56" s="54"/>
      <c r="L56" s="54"/>
      <c r="M56" s="55"/>
    </row>
    <row r="57" spans="1:13">
      <c r="A57" s="108"/>
      <c r="B57" s="112"/>
      <c r="C57" s="114"/>
      <c r="D57" s="46" t="s">
        <v>34</v>
      </c>
      <c r="E57" s="58"/>
      <c r="F57" s="54"/>
      <c r="G57" s="54"/>
      <c r="H57" s="54"/>
      <c r="I57" s="58"/>
      <c r="J57" s="54"/>
      <c r="K57" s="54"/>
      <c r="L57" s="54"/>
      <c r="M57" s="55"/>
    </row>
    <row r="58" spans="1:13">
      <c r="A58" s="108"/>
      <c r="B58" s="112"/>
      <c r="C58" s="114"/>
      <c r="D58" s="46" t="s">
        <v>35</v>
      </c>
      <c r="E58" s="58"/>
      <c r="F58" s="54"/>
      <c r="G58" s="54"/>
      <c r="H58" s="54"/>
      <c r="I58" s="60">
        <v>99</v>
      </c>
      <c r="J58" s="60">
        <v>99</v>
      </c>
      <c r="K58" s="54"/>
      <c r="L58" s="54"/>
      <c r="M58" s="55"/>
    </row>
    <row r="59" spans="1:13">
      <c r="A59" s="108"/>
      <c r="B59" s="112"/>
      <c r="C59" s="114"/>
      <c r="D59" s="46" t="s">
        <v>36</v>
      </c>
      <c r="E59" s="58"/>
      <c r="F59" s="54"/>
      <c r="G59" s="54"/>
      <c r="H59" s="54"/>
      <c r="I59" s="58"/>
      <c r="J59" s="54"/>
      <c r="K59" s="54"/>
      <c r="L59" s="54"/>
      <c r="M59" s="55"/>
    </row>
    <row r="60" spans="1:13">
      <c r="A60" s="108"/>
      <c r="B60" s="112"/>
      <c r="C60" s="114"/>
      <c r="D60" s="46" t="s">
        <v>37</v>
      </c>
      <c r="E60" s="58"/>
      <c r="F60" s="54"/>
      <c r="G60" s="54"/>
      <c r="H60" s="54"/>
      <c r="I60" s="58"/>
      <c r="J60" s="54"/>
      <c r="K60" s="54"/>
      <c r="L60" s="54"/>
      <c r="M60" s="55"/>
    </row>
    <row r="61" spans="1:13">
      <c r="A61" s="108"/>
      <c r="B61" s="112"/>
      <c r="C61" s="114"/>
      <c r="D61" s="46" t="s">
        <v>38</v>
      </c>
      <c r="E61" s="58"/>
      <c r="F61" s="54"/>
      <c r="G61" s="54"/>
      <c r="H61" s="54"/>
      <c r="I61" s="58"/>
      <c r="J61" s="54"/>
      <c r="K61" s="54"/>
      <c r="L61" s="54"/>
      <c r="M61" s="55"/>
    </row>
    <row r="62" spans="1:13" ht="38.25">
      <c r="A62" s="108"/>
      <c r="B62" s="112"/>
      <c r="C62" s="114"/>
      <c r="D62" s="52" t="s">
        <v>89</v>
      </c>
      <c r="E62" s="60">
        <f t="shared" ref="E62" si="23">E64+E65+E66+E67+E68+E69</f>
        <v>300</v>
      </c>
      <c r="F62" s="55">
        <f>F66</f>
        <v>299.98</v>
      </c>
      <c r="G62" s="54"/>
      <c r="H62" s="54"/>
      <c r="I62" s="58"/>
      <c r="J62" s="54"/>
      <c r="K62" s="54"/>
      <c r="L62" s="54"/>
      <c r="M62" s="55"/>
    </row>
    <row r="63" spans="1:13">
      <c r="A63" s="108"/>
      <c r="B63" s="112"/>
      <c r="C63" s="114"/>
      <c r="D63" s="46" t="s">
        <v>32</v>
      </c>
      <c r="E63" s="60"/>
      <c r="F63" s="55"/>
      <c r="G63" s="54"/>
      <c r="H63" s="54"/>
      <c r="I63" s="58"/>
      <c r="J63" s="54"/>
      <c r="K63" s="54"/>
      <c r="L63" s="54"/>
      <c r="M63" s="55"/>
    </row>
    <row r="64" spans="1:13">
      <c r="A64" s="108"/>
      <c r="B64" s="112"/>
      <c r="C64" s="114"/>
      <c r="D64" s="46" t="s">
        <v>33</v>
      </c>
      <c r="E64" s="60"/>
      <c r="F64" s="55"/>
      <c r="G64" s="54"/>
      <c r="H64" s="54"/>
      <c r="I64" s="58"/>
      <c r="J64" s="54"/>
      <c r="K64" s="54"/>
      <c r="L64" s="54"/>
      <c r="M64" s="55"/>
    </row>
    <row r="65" spans="1:13">
      <c r="A65" s="108"/>
      <c r="B65" s="112"/>
      <c r="C65" s="114"/>
      <c r="D65" s="46" t="s">
        <v>34</v>
      </c>
      <c r="E65" s="60"/>
      <c r="F65" s="55"/>
      <c r="G65" s="54"/>
      <c r="H65" s="54"/>
      <c r="I65" s="58"/>
      <c r="J65" s="54"/>
      <c r="K65" s="54"/>
      <c r="L65" s="54"/>
      <c r="M65" s="55"/>
    </row>
    <row r="66" spans="1:13">
      <c r="A66" s="108"/>
      <c r="B66" s="112"/>
      <c r="C66" s="114"/>
      <c r="D66" s="46" t="s">
        <v>35</v>
      </c>
      <c r="E66" s="60">
        <v>300</v>
      </c>
      <c r="F66" s="55">
        <v>299.98</v>
      </c>
      <c r="G66" s="54"/>
      <c r="H66" s="54"/>
      <c r="I66" s="58"/>
      <c r="J66" s="54"/>
      <c r="K66" s="54"/>
      <c r="L66" s="54"/>
      <c r="M66" s="55"/>
    </row>
    <row r="67" spans="1:13">
      <c r="A67" s="108"/>
      <c r="B67" s="112"/>
      <c r="C67" s="114"/>
      <c r="D67" s="46" t="s">
        <v>36</v>
      </c>
      <c r="E67" s="58"/>
      <c r="F67" s="54"/>
      <c r="G67" s="54"/>
      <c r="H67" s="54"/>
      <c r="I67" s="58"/>
      <c r="J67" s="54"/>
      <c r="K67" s="54"/>
      <c r="L67" s="54"/>
      <c r="M67" s="55"/>
    </row>
    <row r="68" spans="1:13">
      <c r="A68" s="108"/>
      <c r="B68" s="112"/>
      <c r="C68" s="114"/>
      <c r="D68" s="46" t="s">
        <v>37</v>
      </c>
      <c r="E68" s="58"/>
      <c r="F68" s="54"/>
      <c r="G68" s="54"/>
      <c r="H68" s="54"/>
      <c r="I68" s="58"/>
      <c r="J68" s="54"/>
      <c r="K68" s="54"/>
      <c r="L68" s="54"/>
      <c r="M68" s="55"/>
    </row>
    <row r="69" spans="1:13">
      <c r="A69" s="108"/>
      <c r="B69" s="112"/>
      <c r="C69" s="114"/>
      <c r="D69" s="46" t="s">
        <v>38</v>
      </c>
      <c r="E69" s="58"/>
      <c r="F69" s="54"/>
      <c r="G69" s="54"/>
      <c r="H69" s="54"/>
      <c r="I69" s="58"/>
      <c r="J69" s="54"/>
      <c r="K69" s="54"/>
      <c r="L69" s="54"/>
      <c r="M69" s="55"/>
    </row>
    <row r="70" spans="1:13" ht="186.6" customHeight="1">
      <c r="A70" s="108"/>
      <c r="B70" s="112"/>
      <c r="C70" s="114"/>
      <c r="D70" s="52" t="s">
        <v>143</v>
      </c>
      <c r="E70" s="55">
        <f t="shared" ref="E70:F70" si="24">E72+E73+E74+E75+E76+E77</f>
        <v>160.19546</v>
      </c>
      <c r="F70" s="55">
        <f t="shared" si="24"/>
        <v>0</v>
      </c>
      <c r="G70" s="54"/>
      <c r="H70" s="54"/>
      <c r="I70" s="54">
        <f t="shared" ref="I70:J70" si="25">I72+I73+I74+I75+I76+I77</f>
        <v>160.19546</v>
      </c>
      <c r="J70" s="55">
        <f t="shared" si="25"/>
        <v>0</v>
      </c>
      <c r="K70" s="54"/>
      <c r="L70" s="54"/>
      <c r="M70" s="55"/>
    </row>
    <row r="71" spans="1:13">
      <c r="A71" s="108"/>
      <c r="B71" s="112"/>
      <c r="C71" s="114"/>
      <c r="D71" s="46" t="s">
        <v>32</v>
      </c>
      <c r="E71" s="58"/>
      <c r="F71" s="55"/>
      <c r="G71" s="54"/>
      <c r="H71" s="54"/>
      <c r="I71" s="58"/>
      <c r="J71" s="54"/>
      <c r="K71" s="54"/>
      <c r="L71" s="54"/>
      <c r="M71" s="55"/>
    </row>
    <row r="72" spans="1:13">
      <c r="A72" s="108"/>
      <c r="B72" s="112"/>
      <c r="C72" s="114"/>
      <c r="D72" s="46" t="s">
        <v>33</v>
      </c>
      <c r="E72" s="58"/>
      <c r="F72" s="55"/>
      <c r="G72" s="54"/>
      <c r="H72" s="54"/>
      <c r="I72" s="58"/>
      <c r="J72" s="54"/>
      <c r="K72" s="54"/>
      <c r="L72" s="54"/>
      <c r="M72" s="55"/>
    </row>
    <row r="73" spans="1:13">
      <c r="A73" s="108"/>
      <c r="B73" s="112"/>
      <c r="C73" s="114"/>
      <c r="D73" s="46" t="s">
        <v>34</v>
      </c>
      <c r="E73" s="58"/>
      <c r="F73" s="55"/>
      <c r="G73" s="54"/>
      <c r="H73" s="54"/>
      <c r="I73" s="58"/>
      <c r="J73" s="54"/>
      <c r="K73" s="54"/>
      <c r="L73" s="54"/>
      <c r="M73" s="55"/>
    </row>
    <row r="74" spans="1:13">
      <c r="A74" s="108"/>
      <c r="B74" s="112"/>
      <c r="C74" s="114"/>
      <c r="D74" s="46" t="s">
        <v>35</v>
      </c>
      <c r="E74" s="58"/>
      <c r="F74" s="55"/>
      <c r="G74" s="54"/>
      <c r="H74" s="54"/>
      <c r="I74" s="58"/>
      <c r="J74" s="54"/>
      <c r="K74" s="54"/>
      <c r="L74" s="54"/>
      <c r="M74" s="55"/>
    </row>
    <row r="75" spans="1:13">
      <c r="A75" s="108"/>
      <c r="B75" s="112"/>
      <c r="C75" s="114"/>
      <c r="D75" s="46" t="s">
        <v>36</v>
      </c>
      <c r="E75" s="58"/>
      <c r="F75" s="55"/>
      <c r="G75" s="54"/>
      <c r="H75" s="54"/>
      <c r="I75" s="58"/>
      <c r="J75" s="54"/>
      <c r="K75" s="54"/>
      <c r="L75" s="54"/>
      <c r="M75" s="55"/>
    </row>
    <row r="76" spans="1:13">
      <c r="A76" s="108"/>
      <c r="B76" s="112"/>
      <c r="C76" s="114"/>
      <c r="D76" s="46" t="s">
        <v>37</v>
      </c>
      <c r="E76" s="58">
        <v>160.19546</v>
      </c>
      <c r="F76" s="55">
        <v>0</v>
      </c>
      <c r="G76" s="55">
        <v>0</v>
      </c>
      <c r="H76" s="55">
        <v>0</v>
      </c>
      <c r="I76" s="58">
        <v>160.19546</v>
      </c>
      <c r="J76" s="55">
        <v>0</v>
      </c>
      <c r="K76" s="54"/>
      <c r="L76" s="54"/>
      <c r="M76" s="55"/>
    </row>
    <row r="77" spans="1:13">
      <c r="A77" s="108"/>
      <c r="B77" s="112"/>
      <c r="C77" s="114"/>
      <c r="D77" s="46" t="s">
        <v>38</v>
      </c>
      <c r="E77" s="58"/>
      <c r="F77" s="55"/>
      <c r="G77" s="54"/>
      <c r="H77" s="54"/>
      <c r="I77" s="58"/>
      <c r="J77" s="54"/>
      <c r="K77" s="54"/>
      <c r="L77" s="54"/>
      <c r="M77" s="55"/>
    </row>
    <row r="78" spans="1:13" ht="204">
      <c r="A78" s="108"/>
      <c r="B78" s="112"/>
      <c r="C78" s="114"/>
      <c r="D78" s="52" t="s">
        <v>111</v>
      </c>
      <c r="E78" s="58"/>
      <c r="F78" s="55"/>
      <c r="G78" s="54"/>
      <c r="H78" s="54"/>
      <c r="I78" s="58"/>
      <c r="J78" s="54"/>
      <c r="K78" s="54">
        <f>K80+K81+K82+K83+K84+K85</f>
        <v>117.09873</v>
      </c>
      <c r="L78" s="54"/>
      <c r="M78" s="55"/>
    </row>
    <row r="79" spans="1:13">
      <c r="A79" s="108"/>
      <c r="B79" s="112"/>
      <c r="C79" s="114"/>
      <c r="D79" s="46" t="s">
        <v>32</v>
      </c>
      <c r="E79" s="58"/>
      <c r="F79" s="55"/>
      <c r="G79" s="54"/>
      <c r="H79" s="54"/>
      <c r="I79" s="58"/>
      <c r="J79" s="54"/>
      <c r="K79" s="54"/>
      <c r="L79" s="54"/>
      <c r="M79" s="55"/>
    </row>
    <row r="80" spans="1:13">
      <c r="A80" s="108"/>
      <c r="B80" s="112"/>
      <c r="C80" s="114"/>
      <c r="D80" s="46" t="s">
        <v>33</v>
      </c>
      <c r="E80" s="58"/>
      <c r="F80" s="55"/>
      <c r="G80" s="54"/>
      <c r="H80" s="54"/>
      <c r="I80" s="58"/>
      <c r="J80" s="54"/>
      <c r="K80" s="54"/>
      <c r="L80" s="54"/>
      <c r="M80" s="55"/>
    </row>
    <row r="81" spans="1:13">
      <c r="A81" s="108"/>
      <c r="B81" s="112"/>
      <c r="C81" s="114"/>
      <c r="D81" s="46" t="s">
        <v>34</v>
      </c>
      <c r="E81" s="58"/>
      <c r="F81" s="55"/>
      <c r="G81" s="54"/>
      <c r="H81" s="54"/>
      <c r="I81" s="58"/>
      <c r="J81" s="54"/>
      <c r="K81" s="54"/>
      <c r="L81" s="54"/>
      <c r="M81" s="55"/>
    </row>
    <row r="82" spans="1:13">
      <c r="A82" s="108"/>
      <c r="B82" s="112"/>
      <c r="C82" s="114"/>
      <c r="D82" s="46" t="s">
        <v>35</v>
      </c>
      <c r="E82" s="58"/>
      <c r="F82" s="55"/>
      <c r="G82" s="54"/>
      <c r="H82" s="54"/>
      <c r="I82" s="58"/>
      <c r="J82" s="54"/>
      <c r="K82" s="54"/>
      <c r="L82" s="54"/>
      <c r="M82" s="55"/>
    </row>
    <row r="83" spans="1:13">
      <c r="A83" s="108"/>
      <c r="B83" s="112"/>
      <c r="C83" s="114"/>
      <c r="D83" s="46" t="s">
        <v>36</v>
      </c>
      <c r="E83" s="58"/>
      <c r="F83" s="55"/>
      <c r="G83" s="54"/>
      <c r="H83" s="54"/>
      <c r="I83" s="58"/>
      <c r="J83" s="54"/>
      <c r="K83" s="54"/>
      <c r="L83" s="54"/>
      <c r="M83" s="55"/>
    </row>
    <row r="84" spans="1:13">
      <c r="A84" s="108"/>
      <c r="B84" s="112"/>
      <c r="C84" s="114"/>
      <c r="D84" s="46" t="s">
        <v>37</v>
      </c>
      <c r="E84" s="58"/>
      <c r="F84" s="55"/>
      <c r="G84" s="54"/>
      <c r="H84" s="54"/>
      <c r="I84" s="58"/>
      <c r="J84" s="54"/>
      <c r="K84" s="54">
        <v>117.09873</v>
      </c>
      <c r="L84" s="54"/>
      <c r="M84" s="55"/>
    </row>
    <row r="85" spans="1:13">
      <c r="A85" s="108"/>
      <c r="B85" s="112"/>
      <c r="C85" s="114"/>
      <c r="D85" s="46" t="s">
        <v>38</v>
      </c>
      <c r="E85" s="58"/>
      <c r="F85" s="55"/>
      <c r="G85" s="54"/>
      <c r="H85" s="54"/>
      <c r="I85" s="58"/>
      <c r="J85" s="54"/>
      <c r="K85" s="54"/>
      <c r="L85" s="54"/>
      <c r="M85" s="55"/>
    </row>
    <row r="86" spans="1:13" ht="192" customHeight="1">
      <c r="A86" s="108"/>
      <c r="B86" s="112"/>
      <c r="C86" s="114"/>
      <c r="D86" s="52" t="s">
        <v>144</v>
      </c>
      <c r="E86" s="55">
        <f t="shared" ref="E86:J86" si="26">E88+E89+E90+E91+E92+E93</f>
        <v>70.143540000000002</v>
      </c>
      <c r="F86" s="55">
        <f t="shared" si="26"/>
        <v>0</v>
      </c>
      <c r="G86" s="55">
        <f t="shared" si="26"/>
        <v>0</v>
      </c>
      <c r="H86" s="55">
        <f t="shared" si="26"/>
        <v>0</v>
      </c>
      <c r="I86" s="54">
        <f t="shared" si="26"/>
        <v>70.143540000000002</v>
      </c>
      <c r="J86" s="55">
        <f t="shared" si="26"/>
        <v>0</v>
      </c>
      <c r="K86" s="54"/>
      <c r="L86" s="54"/>
      <c r="M86" s="55"/>
    </row>
    <row r="87" spans="1:13">
      <c r="A87" s="108"/>
      <c r="B87" s="112"/>
      <c r="C87" s="114"/>
      <c r="D87" s="46" t="s">
        <v>32</v>
      </c>
      <c r="E87" s="58"/>
      <c r="F87" s="54"/>
      <c r="G87" s="55"/>
      <c r="H87" s="55"/>
      <c r="I87" s="58"/>
      <c r="J87" s="54"/>
      <c r="K87" s="54"/>
      <c r="L87" s="54"/>
      <c r="M87" s="55"/>
    </row>
    <row r="88" spans="1:13">
      <c r="A88" s="108"/>
      <c r="B88" s="112"/>
      <c r="C88" s="114"/>
      <c r="D88" s="46" t="s">
        <v>33</v>
      </c>
      <c r="E88" s="58"/>
      <c r="F88" s="54"/>
      <c r="G88" s="55"/>
      <c r="H88" s="55"/>
      <c r="I88" s="58"/>
      <c r="J88" s="54"/>
      <c r="K88" s="54"/>
      <c r="L88" s="54"/>
      <c r="M88" s="55"/>
    </row>
    <row r="89" spans="1:13">
      <c r="A89" s="108"/>
      <c r="B89" s="112"/>
      <c r="C89" s="114"/>
      <c r="D89" s="46" t="s">
        <v>34</v>
      </c>
      <c r="E89" s="58"/>
      <c r="F89" s="54"/>
      <c r="G89" s="55"/>
      <c r="H89" s="55"/>
      <c r="I89" s="58"/>
      <c r="J89" s="54"/>
      <c r="K89" s="54"/>
      <c r="L89" s="54"/>
      <c r="M89" s="55"/>
    </row>
    <row r="90" spans="1:13">
      <c r="A90" s="108"/>
      <c r="B90" s="112"/>
      <c r="C90" s="114"/>
      <c r="D90" s="46" t="s">
        <v>35</v>
      </c>
      <c r="E90" s="58"/>
      <c r="F90" s="54"/>
      <c r="G90" s="55"/>
      <c r="H90" s="55"/>
      <c r="I90" s="58"/>
      <c r="J90" s="54"/>
      <c r="K90" s="54"/>
      <c r="L90" s="54"/>
      <c r="M90" s="55"/>
    </row>
    <row r="91" spans="1:13">
      <c r="A91" s="108"/>
      <c r="B91" s="112"/>
      <c r="C91" s="114"/>
      <c r="D91" s="46" t="s">
        <v>36</v>
      </c>
      <c r="E91" s="58"/>
      <c r="F91" s="54"/>
      <c r="G91" s="55"/>
      <c r="H91" s="55"/>
      <c r="I91" s="58"/>
      <c r="J91" s="54"/>
      <c r="K91" s="54"/>
      <c r="L91" s="54"/>
      <c r="M91" s="55"/>
    </row>
    <row r="92" spans="1:13">
      <c r="A92" s="108"/>
      <c r="B92" s="112"/>
      <c r="C92" s="114"/>
      <c r="D92" s="46" t="s">
        <v>37</v>
      </c>
      <c r="E92" s="58">
        <v>70.143540000000002</v>
      </c>
      <c r="F92" s="55">
        <v>0</v>
      </c>
      <c r="G92" s="55">
        <v>0</v>
      </c>
      <c r="H92" s="55">
        <v>0</v>
      </c>
      <c r="I92" s="58">
        <v>70.143540000000002</v>
      </c>
      <c r="J92" s="55">
        <v>0</v>
      </c>
      <c r="K92" s="54"/>
      <c r="L92" s="54"/>
      <c r="M92" s="55"/>
    </row>
    <row r="93" spans="1:13">
      <c r="A93" s="108"/>
      <c r="B93" s="112"/>
      <c r="C93" s="114"/>
      <c r="D93" s="46" t="s">
        <v>38</v>
      </c>
      <c r="E93" s="58"/>
      <c r="F93" s="54"/>
      <c r="G93" s="54"/>
      <c r="H93" s="54"/>
      <c r="I93" s="58"/>
      <c r="J93" s="54"/>
      <c r="K93" s="54"/>
      <c r="L93" s="54"/>
      <c r="M93" s="55"/>
    </row>
    <row r="94" spans="1:13" ht="204">
      <c r="A94" s="108"/>
      <c r="B94" s="112"/>
      <c r="C94" s="114"/>
      <c r="D94" s="52" t="s">
        <v>110</v>
      </c>
      <c r="E94" s="58"/>
      <c r="F94" s="54"/>
      <c r="G94" s="54"/>
      <c r="H94" s="54"/>
      <c r="I94" s="58"/>
      <c r="J94" s="54"/>
      <c r="K94" s="54">
        <f>K96+K97+K98+K99+K100+K101</f>
        <v>1252.95641</v>
      </c>
      <c r="L94" s="54"/>
      <c r="M94" s="55"/>
    </row>
    <row r="95" spans="1:13">
      <c r="A95" s="108"/>
      <c r="B95" s="112"/>
      <c r="C95" s="114"/>
      <c r="D95" s="46" t="s">
        <v>32</v>
      </c>
      <c r="E95" s="58"/>
      <c r="F95" s="54"/>
      <c r="G95" s="54"/>
      <c r="H95" s="54"/>
      <c r="I95" s="58"/>
      <c r="J95" s="54"/>
      <c r="K95" s="54"/>
      <c r="L95" s="54"/>
      <c r="M95" s="55"/>
    </row>
    <row r="96" spans="1:13">
      <c r="A96" s="108"/>
      <c r="B96" s="112"/>
      <c r="C96" s="114"/>
      <c r="D96" s="46" t="s">
        <v>33</v>
      </c>
      <c r="E96" s="58"/>
      <c r="F96" s="54"/>
      <c r="G96" s="54"/>
      <c r="H96" s="54"/>
      <c r="I96" s="58"/>
      <c r="J96" s="54"/>
      <c r="K96" s="54"/>
      <c r="L96" s="54"/>
      <c r="M96" s="55"/>
    </row>
    <row r="97" spans="1:13">
      <c r="A97" s="108"/>
      <c r="B97" s="112"/>
      <c r="C97" s="114"/>
      <c r="D97" s="46" t="s">
        <v>34</v>
      </c>
      <c r="E97" s="58"/>
      <c r="F97" s="54"/>
      <c r="G97" s="54"/>
      <c r="H97" s="54"/>
      <c r="I97" s="58"/>
      <c r="J97" s="54"/>
      <c r="K97" s="54"/>
      <c r="L97" s="54"/>
      <c r="M97" s="55"/>
    </row>
    <row r="98" spans="1:13">
      <c r="A98" s="108"/>
      <c r="B98" s="112"/>
      <c r="C98" s="114"/>
      <c r="D98" s="46" t="s">
        <v>35</v>
      </c>
      <c r="E98" s="58"/>
      <c r="F98" s="54"/>
      <c r="G98" s="54"/>
      <c r="H98" s="54"/>
      <c r="I98" s="58"/>
      <c r="J98" s="54"/>
      <c r="K98" s="54"/>
      <c r="L98" s="54"/>
      <c r="M98" s="55"/>
    </row>
    <row r="99" spans="1:13">
      <c r="A99" s="108"/>
      <c r="B99" s="112"/>
      <c r="C99" s="114"/>
      <c r="D99" s="46" t="s">
        <v>36</v>
      </c>
      <c r="E99" s="58"/>
      <c r="F99" s="54"/>
      <c r="G99" s="54"/>
      <c r="H99" s="54"/>
      <c r="I99" s="58"/>
      <c r="J99" s="54"/>
      <c r="K99" s="54"/>
      <c r="L99" s="54"/>
      <c r="M99" s="55"/>
    </row>
    <row r="100" spans="1:13">
      <c r="A100" s="108"/>
      <c r="B100" s="112"/>
      <c r="C100" s="114"/>
      <c r="D100" s="46" t="s">
        <v>37</v>
      </c>
      <c r="E100" s="58"/>
      <c r="F100" s="54"/>
      <c r="G100" s="54"/>
      <c r="H100" s="54"/>
      <c r="I100" s="58"/>
      <c r="J100" s="54"/>
      <c r="K100" s="54">
        <v>1252.95641</v>
      </c>
      <c r="L100" s="54"/>
      <c r="M100" s="55"/>
    </row>
    <row r="101" spans="1:13">
      <c r="A101" s="108"/>
      <c r="B101" s="112"/>
      <c r="C101" s="114"/>
      <c r="D101" s="46" t="s">
        <v>38</v>
      </c>
      <c r="E101" s="58"/>
      <c r="F101" s="54"/>
      <c r="G101" s="54"/>
      <c r="H101" s="54"/>
      <c r="I101" s="58"/>
      <c r="J101" s="54"/>
      <c r="K101" s="54"/>
      <c r="L101" s="54"/>
      <c r="M101" s="55"/>
    </row>
    <row r="102" spans="1:13" ht="198" customHeight="1">
      <c r="A102" s="108"/>
      <c r="B102" s="112"/>
      <c r="C102" s="115"/>
      <c r="D102" s="52" t="s">
        <v>78</v>
      </c>
      <c r="E102" s="60">
        <f t="shared" ref="E102:F102" si="27">E104+E105+E106+E107+E108+E109</f>
        <v>245</v>
      </c>
      <c r="F102" s="60">
        <f t="shared" si="27"/>
        <v>0</v>
      </c>
      <c r="G102" s="54"/>
      <c r="H102" s="54"/>
      <c r="I102" s="58"/>
      <c r="J102" s="58"/>
      <c r="K102" s="54"/>
      <c r="L102" s="54"/>
      <c r="M102" s="55"/>
    </row>
    <row r="103" spans="1:13">
      <c r="A103" s="108"/>
      <c r="B103" s="112"/>
      <c r="C103" s="115"/>
      <c r="D103" s="46" t="s">
        <v>32</v>
      </c>
      <c r="E103" s="61"/>
      <c r="F103" s="55"/>
      <c r="G103" s="54"/>
      <c r="H103" s="54"/>
      <c r="I103" s="58"/>
      <c r="J103" s="54"/>
      <c r="K103" s="54"/>
      <c r="L103" s="54"/>
      <c r="M103" s="55"/>
    </row>
    <row r="104" spans="1:13">
      <c r="A104" s="108"/>
      <c r="B104" s="112"/>
      <c r="C104" s="115"/>
      <c r="D104" s="46" t="s">
        <v>33</v>
      </c>
      <c r="E104" s="61"/>
      <c r="F104" s="55"/>
      <c r="G104" s="54"/>
      <c r="H104" s="54"/>
      <c r="I104" s="58"/>
      <c r="J104" s="54"/>
      <c r="K104" s="54"/>
      <c r="L104" s="54"/>
      <c r="M104" s="55"/>
    </row>
    <row r="105" spans="1:13">
      <c r="A105" s="108"/>
      <c r="B105" s="112"/>
      <c r="C105" s="115"/>
      <c r="D105" s="46" t="s">
        <v>34</v>
      </c>
      <c r="E105" s="61"/>
      <c r="F105" s="55"/>
      <c r="G105" s="54"/>
      <c r="H105" s="54"/>
      <c r="I105" s="58"/>
      <c r="J105" s="54"/>
      <c r="K105" s="54"/>
      <c r="L105" s="54"/>
      <c r="M105" s="55"/>
    </row>
    <row r="106" spans="1:13">
      <c r="A106" s="108"/>
      <c r="B106" s="112"/>
      <c r="C106" s="115"/>
      <c r="D106" s="46" t="s">
        <v>35</v>
      </c>
      <c r="E106" s="61"/>
      <c r="F106" s="55"/>
      <c r="G106" s="54"/>
      <c r="H106" s="54"/>
      <c r="I106" s="58"/>
      <c r="J106" s="54"/>
      <c r="K106" s="54"/>
      <c r="L106" s="54"/>
      <c r="M106" s="55"/>
    </row>
    <row r="107" spans="1:13">
      <c r="A107" s="108"/>
      <c r="B107" s="112"/>
      <c r="C107" s="115"/>
      <c r="D107" s="46" t="s">
        <v>36</v>
      </c>
      <c r="E107" s="61"/>
      <c r="F107" s="55"/>
      <c r="G107" s="54"/>
      <c r="H107" s="54"/>
      <c r="I107" s="58"/>
      <c r="J107" s="54"/>
      <c r="K107" s="54"/>
      <c r="L107" s="54"/>
      <c r="M107" s="55"/>
    </row>
    <row r="108" spans="1:13">
      <c r="A108" s="108"/>
      <c r="B108" s="112"/>
      <c r="C108" s="115"/>
      <c r="D108" s="46" t="s">
        <v>37</v>
      </c>
      <c r="E108" s="60">
        <v>245</v>
      </c>
      <c r="F108" s="55">
        <v>0</v>
      </c>
      <c r="G108" s="54"/>
      <c r="H108" s="54"/>
      <c r="I108" s="58"/>
      <c r="J108" s="54"/>
      <c r="K108" s="54"/>
      <c r="L108" s="54"/>
      <c r="M108" s="55"/>
    </row>
    <row r="109" spans="1:13" ht="18.600000000000001" customHeight="1">
      <c r="A109" s="108"/>
      <c r="B109" s="112"/>
      <c r="C109" s="115"/>
      <c r="D109" s="46" t="s">
        <v>38</v>
      </c>
      <c r="E109" s="61"/>
      <c r="F109" s="55"/>
      <c r="G109" s="54"/>
      <c r="H109" s="54"/>
      <c r="I109" s="58"/>
      <c r="J109" s="54"/>
      <c r="K109" s="54"/>
      <c r="L109" s="54"/>
      <c r="M109" s="55"/>
    </row>
    <row r="110" spans="1:13" ht="174.6" customHeight="1">
      <c r="A110" s="108"/>
      <c r="B110" s="112"/>
      <c r="C110" s="115"/>
      <c r="D110" s="52" t="s">
        <v>107</v>
      </c>
      <c r="E110" s="61"/>
      <c r="F110" s="55"/>
      <c r="G110" s="55">
        <f>G112+G113+G114+G115+G116+G117</f>
        <v>0</v>
      </c>
      <c r="H110" s="55">
        <f t="shared" ref="H110:J110" si="28">H112+H113+H114+H115+H116+H117</f>
        <v>0</v>
      </c>
      <c r="I110" s="60">
        <f t="shared" si="28"/>
        <v>245</v>
      </c>
      <c r="J110" s="55">
        <f t="shared" si="28"/>
        <v>0</v>
      </c>
      <c r="K110" s="54"/>
      <c r="L110" s="54"/>
      <c r="M110" s="55"/>
    </row>
    <row r="111" spans="1:13" ht="18.600000000000001" customHeight="1">
      <c r="A111" s="108"/>
      <c r="B111" s="112"/>
      <c r="C111" s="115"/>
      <c r="D111" s="46" t="s">
        <v>32</v>
      </c>
      <c r="E111" s="61"/>
      <c r="F111" s="55"/>
      <c r="G111" s="55"/>
      <c r="H111" s="55"/>
      <c r="I111" s="60"/>
      <c r="J111" s="54"/>
      <c r="K111" s="54"/>
      <c r="L111" s="54"/>
      <c r="M111" s="55"/>
    </row>
    <row r="112" spans="1:13" ht="18.600000000000001" customHeight="1">
      <c r="A112" s="108"/>
      <c r="B112" s="112"/>
      <c r="C112" s="115"/>
      <c r="D112" s="46" t="s">
        <v>33</v>
      </c>
      <c r="E112" s="61"/>
      <c r="F112" s="55"/>
      <c r="G112" s="55"/>
      <c r="H112" s="55"/>
      <c r="I112" s="60"/>
      <c r="J112" s="54"/>
      <c r="K112" s="54"/>
      <c r="L112" s="54"/>
      <c r="M112" s="55"/>
    </row>
    <row r="113" spans="1:13" ht="18.600000000000001" customHeight="1">
      <c r="A113" s="108"/>
      <c r="B113" s="112"/>
      <c r="C113" s="115"/>
      <c r="D113" s="46" t="s">
        <v>34</v>
      </c>
      <c r="E113" s="61"/>
      <c r="F113" s="55"/>
      <c r="G113" s="55"/>
      <c r="H113" s="55"/>
      <c r="I113" s="60"/>
      <c r="J113" s="54"/>
      <c r="K113" s="54"/>
      <c r="L113" s="54"/>
      <c r="M113" s="55"/>
    </row>
    <row r="114" spans="1:13" ht="18.600000000000001" customHeight="1">
      <c r="A114" s="108"/>
      <c r="B114" s="112"/>
      <c r="C114" s="115"/>
      <c r="D114" s="46" t="s">
        <v>35</v>
      </c>
      <c r="E114" s="61"/>
      <c r="F114" s="55"/>
      <c r="G114" s="55"/>
      <c r="H114" s="55"/>
      <c r="I114" s="60"/>
      <c r="J114" s="54"/>
      <c r="K114" s="54"/>
      <c r="L114" s="54"/>
      <c r="M114" s="55"/>
    </row>
    <row r="115" spans="1:13" ht="18" customHeight="1">
      <c r="A115" s="108"/>
      <c r="B115" s="112"/>
      <c r="C115" s="115"/>
      <c r="D115" s="46" t="s">
        <v>36</v>
      </c>
      <c r="E115" s="61"/>
      <c r="F115" s="55"/>
      <c r="G115" s="55"/>
      <c r="H115" s="55"/>
      <c r="I115" s="60"/>
      <c r="J115" s="54"/>
      <c r="K115" s="54"/>
      <c r="L115" s="54"/>
      <c r="M115" s="55"/>
    </row>
    <row r="116" spans="1:13" ht="18" customHeight="1">
      <c r="A116" s="108"/>
      <c r="B116" s="112"/>
      <c r="C116" s="115"/>
      <c r="D116" s="46" t="s">
        <v>37</v>
      </c>
      <c r="E116" s="61"/>
      <c r="F116" s="55"/>
      <c r="G116" s="55">
        <v>0</v>
      </c>
      <c r="H116" s="55">
        <v>0</v>
      </c>
      <c r="I116" s="60">
        <v>245</v>
      </c>
      <c r="J116" s="55">
        <v>0</v>
      </c>
      <c r="K116" s="54"/>
      <c r="L116" s="54"/>
      <c r="M116" s="55"/>
    </row>
    <row r="117" spans="1:13" ht="18" customHeight="1">
      <c r="A117" s="108"/>
      <c r="B117" s="112"/>
      <c r="C117" s="115"/>
      <c r="D117" s="46" t="s">
        <v>38</v>
      </c>
      <c r="E117" s="61"/>
      <c r="F117" s="55"/>
      <c r="G117" s="54"/>
      <c r="H117" s="54"/>
      <c r="I117" s="58"/>
      <c r="J117" s="54"/>
      <c r="K117" s="54"/>
      <c r="L117" s="54"/>
      <c r="M117" s="55"/>
    </row>
    <row r="118" spans="1:13" ht="165.6" customHeight="1">
      <c r="A118" s="108"/>
      <c r="B118" s="112"/>
      <c r="C118" s="115"/>
      <c r="D118" s="52" t="s">
        <v>85</v>
      </c>
      <c r="E118" s="62">
        <f t="shared" ref="E118:F118" si="29">E120+E121+E122+E123+E124+E125</f>
        <v>90</v>
      </c>
      <c r="F118" s="62">
        <f t="shared" si="29"/>
        <v>0</v>
      </c>
      <c r="G118" s="54"/>
      <c r="H118" s="54"/>
      <c r="I118" s="54"/>
      <c r="J118" s="54"/>
      <c r="K118" s="54"/>
      <c r="L118" s="54"/>
      <c r="M118" s="55"/>
    </row>
    <row r="119" spans="1:13" ht="16.5" customHeight="1">
      <c r="A119" s="108"/>
      <c r="B119" s="112"/>
      <c r="C119" s="115"/>
      <c r="D119" s="46" t="s">
        <v>32</v>
      </c>
      <c r="E119" s="61"/>
      <c r="F119" s="55"/>
      <c r="G119" s="54"/>
      <c r="H119" s="54"/>
      <c r="I119" s="58"/>
      <c r="J119" s="54"/>
      <c r="K119" s="54"/>
      <c r="L119" s="54"/>
      <c r="M119" s="55"/>
    </row>
    <row r="120" spans="1:13" ht="16.5" customHeight="1">
      <c r="A120" s="108"/>
      <c r="B120" s="112"/>
      <c r="C120" s="115"/>
      <c r="D120" s="46" t="s">
        <v>33</v>
      </c>
      <c r="E120" s="61"/>
      <c r="F120" s="55"/>
      <c r="G120" s="54"/>
      <c r="H120" s="54"/>
      <c r="I120" s="58"/>
      <c r="J120" s="54"/>
      <c r="K120" s="54"/>
      <c r="L120" s="54"/>
      <c r="M120" s="55"/>
    </row>
    <row r="121" spans="1:13" ht="16.5" customHeight="1">
      <c r="A121" s="108"/>
      <c r="B121" s="112"/>
      <c r="C121" s="115"/>
      <c r="D121" s="46" t="s">
        <v>34</v>
      </c>
      <c r="E121" s="61"/>
      <c r="F121" s="55"/>
      <c r="G121" s="54"/>
      <c r="H121" s="54"/>
      <c r="I121" s="58"/>
      <c r="J121" s="54"/>
      <c r="K121" s="54"/>
      <c r="L121" s="54"/>
      <c r="M121" s="55"/>
    </row>
    <row r="122" spans="1:13" ht="16.5" customHeight="1">
      <c r="A122" s="108"/>
      <c r="B122" s="112"/>
      <c r="C122" s="115"/>
      <c r="D122" s="46" t="s">
        <v>35</v>
      </c>
      <c r="E122" s="61"/>
      <c r="F122" s="55"/>
      <c r="G122" s="54"/>
      <c r="H122" s="54"/>
      <c r="I122" s="58"/>
      <c r="J122" s="54"/>
      <c r="K122" s="54"/>
      <c r="L122" s="54"/>
      <c r="M122" s="55"/>
    </row>
    <row r="123" spans="1:13" ht="16.5" customHeight="1">
      <c r="A123" s="108"/>
      <c r="B123" s="112"/>
      <c r="C123" s="115"/>
      <c r="D123" s="46" t="s">
        <v>36</v>
      </c>
      <c r="E123" s="61"/>
      <c r="F123" s="55"/>
      <c r="G123" s="54"/>
      <c r="H123" s="54"/>
      <c r="I123" s="58"/>
      <c r="J123" s="54"/>
      <c r="K123" s="54"/>
      <c r="L123" s="54"/>
      <c r="M123" s="55"/>
    </row>
    <row r="124" spans="1:13" ht="16.5" customHeight="1">
      <c r="A124" s="108"/>
      <c r="B124" s="112"/>
      <c r="C124" s="115"/>
      <c r="D124" s="46" t="s">
        <v>37</v>
      </c>
      <c r="E124" s="62">
        <v>90</v>
      </c>
      <c r="F124" s="55">
        <v>0</v>
      </c>
      <c r="G124" s="54"/>
      <c r="H124" s="54"/>
      <c r="I124" s="54"/>
      <c r="J124" s="54"/>
      <c r="K124" s="54"/>
      <c r="L124" s="54"/>
      <c r="M124" s="55"/>
    </row>
    <row r="125" spans="1:13" ht="16.5" customHeight="1">
      <c r="A125" s="108"/>
      <c r="B125" s="112"/>
      <c r="C125" s="115"/>
      <c r="D125" s="46" t="s">
        <v>38</v>
      </c>
      <c r="E125" s="61"/>
      <c r="F125" s="55"/>
      <c r="G125" s="54"/>
      <c r="H125" s="54"/>
      <c r="I125" s="58"/>
      <c r="J125" s="54"/>
      <c r="K125" s="54"/>
      <c r="L125" s="54"/>
      <c r="M125" s="55"/>
    </row>
    <row r="126" spans="1:13" ht="118.15" customHeight="1">
      <c r="A126" s="108"/>
      <c r="B126" s="112"/>
      <c r="C126" s="115"/>
      <c r="D126" s="52" t="s">
        <v>96</v>
      </c>
      <c r="E126" s="61">
        <f>E128+E129+E130+E131+E132+E133</f>
        <v>128.1</v>
      </c>
      <c r="F126" s="61">
        <f>F128+F129+F130+F131+F132+F133</f>
        <v>0</v>
      </c>
      <c r="G126" s="54"/>
      <c r="H126" s="54"/>
      <c r="I126" s="58"/>
      <c r="J126" s="58"/>
      <c r="K126" s="54"/>
      <c r="L126" s="54"/>
      <c r="M126" s="55"/>
    </row>
    <row r="127" spans="1:13" ht="16.5" customHeight="1">
      <c r="A127" s="108"/>
      <c r="B127" s="112"/>
      <c r="C127" s="115"/>
      <c r="D127" s="46" t="s">
        <v>32</v>
      </c>
      <c r="E127" s="61"/>
      <c r="F127" s="55"/>
      <c r="G127" s="54"/>
      <c r="H127" s="54"/>
      <c r="I127" s="58"/>
      <c r="J127" s="54"/>
      <c r="K127" s="54"/>
      <c r="L127" s="54"/>
      <c r="M127" s="55"/>
    </row>
    <row r="128" spans="1:13" ht="16.5" customHeight="1">
      <c r="A128" s="108"/>
      <c r="B128" s="112"/>
      <c r="C128" s="115"/>
      <c r="D128" s="46" t="s">
        <v>33</v>
      </c>
      <c r="E128" s="61"/>
      <c r="F128" s="55"/>
      <c r="G128" s="54"/>
      <c r="H128" s="54"/>
      <c r="I128" s="58"/>
      <c r="J128" s="54"/>
      <c r="K128" s="54"/>
      <c r="L128" s="54"/>
      <c r="M128" s="55"/>
    </row>
    <row r="129" spans="1:13" ht="16.5" customHeight="1">
      <c r="A129" s="108"/>
      <c r="B129" s="112"/>
      <c r="C129" s="115"/>
      <c r="D129" s="46" t="s">
        <v>34</v>
      </c>
      <c r="E129" s="61"/>
      <c r="F129" s="55"/>
      <c r="G129" s="54"/>
      <c r="H129" s="54"/>
      <c r="I129" s="58"/>
      <c r="J129" s="54"/>
      <c r="K129" s="54"/>
      <c r="L129" s="54"/>
      <c r="M129" s="55"/>
    </row>
    <row r="130" spans="1:13" ht="16.5" customHeight="1">
      <c r="A130" s="108"/>
      <c r="B130" s="112"/>
      <c r="C130" s="115"/>
      <c r="D130" s="46" t="s">
        <v>35</v>
      </c>
      <c r="E130" s="61"/>
      <c r="F130" s="55"/>
      <c r="G130" s="54"/>
      <c r="H130" s="54"/>
      <c r="I130" s="58"/>
      <c r="J130" s="54"/>
      <c r="K130" s="54"/>
      <c r="L130" s="54"/>
      <c r="M130" s="55"/>
    </row>
    <row r="131" spans="1:13" ht="16.5" customHeight="1">
      <c r="A131" s="108"/>
      <c r="B131" s="112"/>
      <c r="C131" s="115"/>
      <c r="D131" s="46" t="s">
        <v>36</v>
      </c>
      <c r="E131" s="61"/>
      <c r="F131" s="55"/>
      <c r="G131" s="54"/>
      <c r="H131" s="54"/>
      <c r="I131" s="58"/>
      <c r="J131" s="54"/>
      <c r="K131" s="54"/>
      <c r="L131" s="54"/>
      <c r="M131" s="55"/>
    </row>
    <row r="132" spans="1:13" ht="16.5" customHeight="1">
      <c r="A132" s="108"/>
      <c r="B132" s="112"/>
      <c r="C132" s="115"/>
      <c r="D132" s="46" t="s">
        <v>37</v>
      </c>
      <c r="E132" s="61">
        <v>128.1</v>
      </c>
      <c r="F132" s="55">
        <v>0</v>
      </c>
      <c r="G132" s="54"/>
      <c r="H132" s="54"/>
      <c r="I132" s="58"/>
      <c r="J132" s="54"/>
      <c r="K132" s="54"/>
      <c r="L132" s="54"/>
      <c r="M132" s="55"/>
    </row>
    <row r="133" spans="1:13" ht="16.5" customHeight="1">
      <c r="A133" s="108"/>
      <c r="B133" s="112"/>
      <c r="C133" s="115"/>
      <c r="D133" s="46" t="s">
        <v>38</v>
      </c>
      <c r="E133" s="61"/>
      <c r="F133" s="55"/>
      <c r="G133" s="54"/>
      <c r="H133" s="54"/>
      <c r="I133" s="58"/>
      <c r="J133" s="54"/>
      <c r="K133" s="54"/>
      <c r="L133" s="54"/>
      <c r="M133" s="55"/>
    </row>
    <row r="134" spans="1:13" ht="131.25" customHeight="1">
      <c r="A134" s="108"/>
      <c r="B134" s="112"/>
      <c r="C134" s="115"/>
      <c r="D134" s="52" t="s">
        <v>97</v>
      </c>
      <c r="E134" s="61">
        <f>E136+E137+E138+E139+E140+E141</f>
        <v>1398.0930000000001</v>
      </c>
      <c r="F134" s="61">
        <f>F136+F137+F138+F139+F140+F141</f>
        <v>0</v>
      </c>
      <c r="G134" s="54"/>
      <c r="H134" s="54"/>
      <c r="I134" s="58"/>
      <c r="J134" s="58"/>
      <c r="K134" s="54"/>
      <c r="L134" s="54"/>
      <c r="M134" s="55"/>
    </row>
    <row r="135" spans="1:13" ht="16.5" customHeight="1">
      <c r="A135" s="108"/>
      <c r="B135" s="112"/>
      <c r="C135" s="115"/>
      <c r="D135" s="46" t="s">
        <v>32</v>
      </c>
      <c r="E135" s="61"/>
      <c r="F135" s="55"/>
      <c r="G135" s="54"/>
      <c r="H135" s="54"/>
      <c r="I135" s="58"/>
      <c r="J135" s="54"/>
      <c r="K135" s="54"/>
      <c r="L135" s="54"/>
      <c r="M135" s="55"/>
    </row>
    <row r="136" spans="1:13" ht="16.5" customHeight="1">
      <c r="A136" s="108"/>
      <c r="B136" s="112"/>
      <c r="C136" s="115"/>
      <c r="D136" s="46" t="s">
        <v>33</v>
      </c>
      <c r="E136" s="61"/>
      <c r="F136" s="55"/>
      <c r="G136" s="54"/>
      <c r="H136" s="54"/>
      <c r="I136" s="58"/>
      <c r="J136" s="54"/>
      <c r="K136" s="54"/>
      <c r="L136" s="54"/>
      <c r="M136" s="55"/>
    </row>
    <row r="137" spans="1:13" ht="16.5" customHeight="1">
      <c r="A137" s="108"/>
      <c r="B137" s="112"/>
      <c r="C137" s="115"/>
      <c r="D137" s="46" t="s">
        <v>34</v>
      </c>
      <c r="E137" s="61"/>
      <c r="F137" s="55"/>
      <c r="G137" s="54"/>
      <c r="H137" s="54"/>
      <c r="I137" s="58"/>
      <c r="J137" s="54"/>
      <c r="K137" s="54"/>
      <c r="L137" s="54"/>
      <c r="M137" s="55"/>
    </row>
    <row r="138" spans="1:13" ht="16.5" customHeight="1">
      <c r="A138" s="108"/>
      <c r="B138" s="112"/>
      <c r="C138" s="115"/>
      <c r="D138" s="46" t="s">
        <v>35</v>
      </c>
      <c r="E138" s="61"/>
      <c r="F138" s="55"/>
      <c r="G138" s="54"/>
      <c r="H138" s="54"/>
      <c r="I138" s="58"/>
      <c r="J138" s="54"/>
      <c r="K138" s="54"/>
      <c r="L138" s="54"/>
      <c r="M138" s="55"/>
    </row>
    <row r="139" spans="1:13" ht="16.5" customHeight="1">
      <c r="A139" s="108"/>
      <c r="B139" s="112"/>
      <c r="C139" s="115"/>
      <c r="D139" s="46" t="s">
        <v>36</v>
      </c>
      <c r="E139" s="61"/>
      <c r="F139" s="55"/>
      <c r="G139" s="54"/>
      <c r="H139" s="54"/>
      <c r="I139" s="58"/>
      <c r="J139" s="54"/>
      <c r="K139" s="54"/>
      <c r="L139" s="54"/>
      <c r="M139" s="55"/>
    </row>
    <row r="140" spans="1:13" ht="16.5" customHeight="1">
      <c r="A140" s="108"/>
      <c r="B140" s="112"/>
      <c r="C140" s="115"/>
      <c r="D140" s="46" t="s">
        <v>37</v>
      </c>
      <c r="E140" s="61">
        <v>1398.0930000000001</v>
      </c>
      <c r="F140" s="55">
        <v>0</v>
      </c>
      <c r="G140" s="54"/>
      <c r="H140" s="54"/>
      <c r="I140" s="58"/>
      <c r="J140" s="54"/>
      <c r="K140" s="54"/>
      <c r="L140" s="54"/>
      <c r="M140" s="55"/>
    </row>
    <row r="141" spans="1:13" ht="16.5" customHeight="1">
      <c r="A141" s="109"/>
      <c r="B141" s="113"/>
      <c r="C141" s="115"/>
      <c r="D141" s="46" t="s">
        <v>38</v>
      </c>
      <c r="E141" s="61"/>
      <c r="F141" s="55"/>
      <c r="G141" s="54"/>
      <c r="H141" s="54"/>
      <c r="I141" s="58"/>
      <c r="J141" s="54"/>
      <c r="K141" s="54"/>
      <c r="L141" s="54"/>
      <c r="M141" s="55"/>
    </row>
    <row r="142" spans="1:13" ht="16.5" customHeight="1">
      <c r="A142" s="63"/>
      <c r="B142" s="63"/>
      <c r="C142" s="63"/>
      <c r="D142" s="64"/>
      <c r="E142" s="65"/>
      <c r="F142" s="66"/>
      <c r="G142" s="66"/>
      <c r="H142" s="66"/>
      <c r="I142" s="65"/>
      <c r="J142" s="66"/>
      <c r="K142" s="66"/>
      <c r="L142" s="66"/>
      <c r="M142" s="66"/>
    </row>
    <row r="143" spans="1:13" s="37" customFormat="1" ht="18.75">
      <c r="I143" s="67"/>
    </row>
    <row r="146" spans="9:9">
      <c r="I146" s="41"/>
    </row>
  </sheetData>
  <mergeCells count="20">
    <mergeCell ref="A31:A141"/>
    <mergeCell ref="B31:B141"/>
    <mergeCell ref="C31:C141"/>
    <mergeCell ref="I4:J4"/>
    <mergeCell ref="A7:A14"/>
    <mergeCell ref="B7:B14"/>
    <mergeCell ref="C7:C14"/>
    <mergeCell ref="A15:A30"/>
    <mergeCell ref="B15:B30"/>
    <mergeCell ref="C15:C30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</mergeCells>
  <pageMargins left="0.11811023622047245" right="0.11811023622047245" top="0.55118110236220474" bottom="0.55118110236220474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25" workbookViewId="0">
      <selection activeCell="J40" sqref="J40"/>
    </sheetView>
  </sheetViews>
  <sheetFormatPr defaultRowHeight="15"/>
  <cols>
    <col min="2" max="2" width="18.5703125" customWidth="1"/>
    <col min="3" max="3" width="12.7109375" customWidth="1"/>
    <col min="12" max="13" width="12.28515625" customWidth="1"/>
  </cols>
  <sheetData>
    <row r="1" spans="1:14" ht="105.75" customHeight="1">
      <c r="A1" s="122" t="s">
        <v>133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64.5" customHeight="1">
      <c r="A2" s="117" t="s">
        <v>0</v>
      </c>
      <c r="B2" s="118" t="s">
        <v>117</v>
      </c>
      <c r="C2" s="117" t="s">
        <v>118</v>
      </c>
      <c r="D2" s="118" t="s">
        <v>119</v>
      </c>
      <c r="E2" s="118" t="s">
        <v>120</v>
      </c>
      <c r="F2" s="118"/>
      <c r="G2" s="117" t="s">
        <v>121</v>
      </c>
      <c r="H2" s="117"/>
      <c r="I2" s="117" t="s">
        <v>122</v>
      </c>
      <c r="J2" s="117"/>
      <c r="K2" s="117"/>
      <c r="L2" s="117" t="s">
        <v>123</v>
      </c>
      <c r="M2" s="117" t="s">
        <v>124</v>
      </c>
      <c r="N2" s="118" t="s">
        <v>125</v>
      </c>
    </row>
    <row r="3" spans="1:14" ht="111.75" customHeight="1">
      <c r="A3" s="117"/>
      <c r="B3" s="118"/>
      <c r="C3" s="117"/>
      <c r="D3" s="118"/>
      <c r="E3" s="117" t="s">
        <v>126</v>
      </c>
      <c r="F3" s="117" t="s">
        <v>127</v>
      </c>
      <c r="G3" s="71" t="s">
        <v>128</v>
      </c>
      <c r="H3" s="117" t="s">
        <v>127</v>
      </c>
      <c r="I3" s="117" t="s">
        <v>130</v>
      </c>
      <c r="J3" s="117" t="s">
        <v>131</v>
      </c>
      <c r="K3" s="117" t="s">
        <v>132</v>
      </c>
      <c r="L3" s="117"/>
      <c r="M3" s="117"/>
      <c r="N3" s="118"/>
    </row>
    <row r="4" spans="1:14" ht="31.5">
      <c r="A4" s="117"/>
      <c r="B4" s="118"/>
      <c r="C4" s="117"/>
      <c r="D4" s="118"/>
      <c r="E4" s="117"/>
      <c r="F4" s="117"/>
      <c r="G4" s="71" t="s">
        <v>129</v>
      </c>
      <c r="H4" s="117"/>
      <c r="I4" s="117"/>
      <c r="J4" s="117"/>
      <c r="K4" s="117"/>
      <c r="L4" s="117"/>
      <c r="M4" s="117"/>
      <c r="N4" s="118"/>
    </row>
    <row r="5" spans="1:14" ht="15.75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  <c r="K5" s="72">
        <v>11</v>
      </c>
      <c r="L5" s="72">
        <v>12</v>
      </c>
      <c r="M5" s="72">
        <v>13</v>
      </c>
      <c r="N5" s="72">
        <v>14</v>
      </c>
    </row>
    <row r="6" spans="1:14" ht="56.25" customHeight="1">
      <c r="A6" s="73"/>
      <c r="B6" s="119" t="s">
        <v>141</v>
      </c>
      <c r="C6" s="119"/>
      <c r="D6" s="119"/>
      <c r="E6" s="119"/>
      <c r="F6" s="119"/>
      <c r="G6" s="119"/>
      <c r="H6" s="119"/>
      <c r="I6" s="73"/>
      <c r="J6" s="73"/>
      <c r="K6" s="73"/>
      <c r="L6" s="73"/>
      <c r="M6" s="73"/>
      <c r="N6" s="73"/>
    </row>
    <row r="7" spans="1:14" ht="47.25" customHeight="1">
      <c r="A7" s="73"/>
      <c r="B7" s="119" t="s">
        <v>135</v>
      </c>
      <c r="C7" s="119"/>
      <c r="D7" s="119"/>
      <c r="E7" s="119"/>
      <c r="F7" s="119"/>
      <c r="G7" s="119"/>
      <c r="H7" s="119"/>
      <c r="I7" s="73"/>
      <c r="J7" s="73"/>
      <c r="K7" s="73"/>
      <c r="L7" s="73"/>
      <c r="M7" s="73"/>
      <c r="N7" s="73"/>
    </row>
    <row r="8" spans="1:14" ht="15.75">
      <c r="A8" s="73"/>
      <c r="B8" s="119" t="s">
        <v>136</v>
      </c>
      <c r="C8" s="119"/>
      <c r="D8" s="119"/>
      <c r="E8" s="119"/>
      <c r="F8" s="119"/>
      <c r="G8" s="119"/>
      <c r="H8" s="119"/>
      <c r="I8" s="73"/>
      <c r="J8" s="73"/>
      <c r="K8" s="73"/>
      <c r="L8" s="73"/>
      <c r="M8" s="73"/>
      <c r="N8" s="73"/>
    </row>
    <row r="9" spans="1:14" ht="15.75">
      <c r="A9" s="73"/>
      <c r="B9" s="119" t="s">
        <v>137</v>
      </c>
      <c r="C9" s="120"/>
      <c r="D9" s="120"/>
      <c r="E9" s="120"/>
      <c r="F9" s="120"/>
      <c r="G9" s="120"/>
      <c r="H9" s="119"/>
      <c r="I9" s="73"/>
      <c r="J9" s="73"/>
      <c r="K9" s="73"/>
      <c r="L9" s="73"/>
      <c r="M9" s="73"/>
      <c r="N9" s="73"/>
    </row>
    <row r="10" spans="1:14" ht="409.5">
      <c r="A10" s="73"/>
      <c r="B10" s="74" t="s">
        <v>138</v>
      </c>
      <c r="C10" s="75" t="s">
        <v>139</v>
      </c>
      <c r="D10" s="75" t="s">
        <v>140</v>
      </c>
      <c r="F10" s="75">
        <v>95079.01</v>
      </c>
      <c r="G10" s="75"/>
      <c r="H10" s="75">
        <v>5838.6390000000001</v>
      </c>
      <c r="I10" s="75">
        <v>4797.9970000000003</v>
      </c>
      <c r="J10" s="73"/>
      <c r="K10" s="75">
        <v>4797.9970000000003</v>
      </c>
      <c r="L10" s="75">
        <v>4797.9968200000003</v>
      </c>
      <c r="M10" s="75">
        <v>4797.9968200000003</v>
      </c>
      <c r="N10" s="73"/>
    </row>
    <row r="11" spans="1:14" ht="15.75">
      <c r="A11" s="73"/>
      <c r="B11" s="119" t="s">
        <v>32</v>
      </c>
      <c r="C11" s="121"/>
      <c r="D11" s="121"/>
      <c r="E11" s="121"/>
      <c r="F11" s="121"/>
      <c r="G11" s="121"/>
      <c r="H11" s="119"/>
      <c r="I11" s="73"/>
      <c r="J11" s="73"/>
      <c r="K11" s="73"/>
      <c r="L11" s="73"/>
      <c r="M11" s="73"/>
      <c r="N11" s="73"/>
    </row>
    <row r="12" spans="1:14" ht="15.75">
      <c r="A12" s="73"/>
      <c r="B12" s="119" t="s">
        <v>33</v>
      </c>
      <c r="C12" s="119"/>
      <c r="D12" s="119"/>
      <c r="E12" s="119"/>
      <c r="F12" s="119"/>
      <c r="G12" s="119"/>
      <c r="H12" s="119"/>
      <c r="I12" s="73"/>
      <c r="J12" s="73"/>
      <c r="K12" s="73"/>
      <c r="L12" s="73"/>
      <c r="M12" s="73"/>
      <c r="N12" s="73"/>
    </row>
    <row r="13" spans="1:14" ht="15.75">
      <c r="A13" s="73"/>
      <c r="B13" s="119" t="s">
        <v>34</v>
      </c>
      <c r="C13" s="119"/>
      <c r="D13" s="119"/>
      <c r="E13" s="119"/>
      <c r="F13" s="119"/>
      <c r="G13" s="119"/>
      <c r="H13" s="119"/>
      <c r="I13" s="73"/>
      <c r="J13" s="73"/>
      <c r="K13" s="73"/>
      <c r="L13" s="73"/>
      <c r="M13" s="73"/>
      <c r="N13" s="73"/>
    </row>
    <row r="14" spans="1:14" ht="15.75">
      <c r="A14" s="73"/>
      <c r="B14" s="119" t="s">
        <v>134</v>
      </c>
      <c r="C14" s="119"/>
      <c r="D14" s="119"/>
      <c r="E14" s="119"/>
      <c r="F14" s="119"/>
      <c r="G14" s="119"/>
      <c r="H14" s="119"/>
      <c r="I14" s="75">
        <v>4797.9970000000003</v>
      </c>
      <c r="J14" s="73"/>
      <c r="K14" s="75">
        <v>4797.9970000000003</v>
      </c>
      <c r="L14" s="75">
        <v>4797.9970000000003</v>
      </c>
      <c r="M14" s="75">
        <v>4797.9970000000003</v>
      </c>
      <c r="N14" s="73"/>
    </row>
    <row r="15" spans="1:14" ht="15.75">
      <c r="A15" s="73"/>
      <c r="B15" s="119" t="s">
        <v>37</v>
      </c>
      <c r="C15" s="119"/>
      <c r="D15" s="119"/>
      <c r="E15" s="119"/>
      <c r="F15" s="119"/>
      <c r="G15" s="119"/>
      <c r="H15" s="119"/>
      <c r="I15" s="73"/>
      <c r="J15" s="73"/>
      <c r="K15" s="73"/>
      <c r="L15" s="73"/>
      <c r="M15" s="73"/>
      <c r="N15" s="73"/>
    </row>
    <row r="16" spans="1:14" ht="15.75">
      <c r="A16" s="73"/>
      <c r="B16" s="119" t="s">
        <v>36</v>
      </c>
      <c r="C16" s="119"/>
      <c r="D16" s="119"/>
      <c r="E16" s="119"/>
      <c r="F16" s="119"/>
      <c r="G16" s="119"/>
      <c r="H16" s="119"/>
      <c r="I16" s="73"/>
      <c r="J16" s="73"/>
      <c r="K16" s="73"/>
      <c r="L16" s="73"/>
      <c r="M16" s="73"/>
      <c r="N16" s="73"/>
    </row>
    <row r="17" spans="1:14" ht="15.75">
      <c r="A17" s="76"/>
      <c r="B17" s="119" t="s">
        <v>142</v>
      </c>
      <c r="C17" s="119"/>
      <c r="D17" s="119"/>
      <c r="E17" s="119"/>
      <c r="F17" s="119"/>
      <c r="G17" s="119"/>
      <c r="H17" s="119"/>
      <c r="I17" s="75">
        <v>4797.9970000000003</v>
      </c>
      <c r="J17" s="73"/>
      <c r="K17" s="75">
        <v>4797.9970000000003</v>
      </c>
      <c r="L17" s="75">
        <v>4797.9968200000003</v>
      </c>
      <c r="M17" s="75">
        <v>4797.9968200000003</v>
      </c>
      <c r="N17" s="76"/>
    </row>
    <row r="18" spans="1:14" ht="15.75">
      <c r="A18" s="76"/>
      <c r="B18" s="119" t="s">
        <v>32</v>
      </c>
      <c r="C18" s="119"/>
      <c r="D18" s="119"/>
      <c r="E18" s="119"/>
      <c r="F18" s="119"/>
      <c r="G18" s="119"/>
      <c r="H18" s="119"/>
      <c r="I18" s="76"/>
      <c r="J18" s="76"/>
      <c r="K18" s="76"/>
      <c r="L18" s="76"/>
      <c r="M18" s="76"/>
      <c r="N18" s="76"/>
    </row>
    <row r="19" spans="1:14" ht="15.75">
      <c r="A19" s="76"/>
      <c r="B19" s="119" t="s">
        <v>33</v>
      </c>
      <c r="C19" s="119"/>
      <c r="D19" s="119"/>
      <c r="E19" s="119"/>
      <c r="F19" s="119"/>
      <c r="G19" s="119"/>
      <c r="H19" s="119"/>
      <c r="I19" s="76"/>
      <c r="J19" s="76"/>
      <c r="K19" s="76"/>
      <c r="L19" s="76"/>
      <c r="M19" s="76"/>
      <c r="N19" s="76"/>
    </row>
    <row r="20" spans="1:14" ht="15.75">
      <c r="A20" s="76"/>
      <c r="B20" s="119" t="s">
        <v>34</v>
      </c>
      <c r="C20" s="119"/>
      <c r="D20" s="119"/>
      <c r="E20" s="119"/>
      <c r="F20" s="119"/>
      <c r="G20" s="119"/>
      <c r="H20" s="119"/>
      <c r="I20" s="76"/>
      <c r="J20" s="76"/>
      <c r="K20" s="76"/>
      <c r="L20" s="76"/>
      <c r="M20" s="76"/>
      <c r="N20" s="76"/>
    </row>
    <row r="21" spans="1:14" ht="15.75">
      <c r="A21" s="76"/>
      <c r="B21" s="119" t="s">
        <v>134</v>
      </c>
      <c r="C21" s="119"/>
      <c r="D21" s="119"/>
      <c r="E21" s="119"/>
      <c r="F21" s="119"/>
      <c r="G21" s="119"/>
      <c r="H21" s="119"/>
      <c r="I21" s="75">
        <v>4797.9970000000003</v>
      </c>
      <c r="J21" s="73"/>
      <c r="K21" s="75">
        <v>4797.9970000000003</v>
      </c>
      <c r="L21" s="75">
        <v>4797.9968200000003</v>
      </c>
      <c r="M21" s="75">
        <v>4797.9968200000003</v>
      </c>
      <c r="N21" s="76"/>
    </row>
    <row r="22" spans="1:14" ht="15.75">
      <c r="A22" s="76"/>
      <c r="B22" s="119" t="s">
        <v>37</v>
      </c>
      <c r="C22" s="119"/>
      <c r="D22" s="119"/>
      <c r="E22" s="119"/>
      <c r="F22" s="119"/>
      <c r="G22" s="119"/>
      <c r="H22" s="119"/>
      <c r="I22" s="76"/>
      <c r="J22" s="76"/>
      <c r="K22" s="76"/>
      <c r="L22" s="76"/>
      <c r="M22" s="76"/>
      <c r="N22" s="76"/>
    </row>
    <row r="23" spans="1:14" ht="15.75">
      <c r="A23" s="76"/>
      <c r="B23" s="119" t="s">
        <v>36</v>
      </c>
      <c r="C23" s="119"/>
      <c r="D23" s="119"/>
      <c r="E23" s="119"/>
      <c r="F23" s="119"/>
      <c r="G23" s="119"/>
      <c r="H23" s="119"/>
      <c r="I23" s="76"/>
      <c r="J23" s="76"/>
      <c r="K23" s="76"/>
      <c r="L23" s="76"/>
      <c r="M23" s="76"/>
      <c r="N23" s="76"/>
    </row>
    <row r="24" spans="1:14" ht="15.75">
      <c r="A24" s="76"/>
      <c r="B24" s="119" t="s">
        <v>32</v>
      </c>
      <c r="C24" s="119"/>
      <c r="D24" s="119"/>
      <c r="E24" s="119"/>
      <c r="F24" s="119"/>
      <c r="G24" s="119"/>
      <c r="H24" s="119"/>
      <c r="I24" s="76"/>
      <c r="J24" s="76"/>
      <c r="K24" s="76"/>
      <c r="L24" s="76"/>
      <c r="M24" s="76"/>
      <c r="N24" s="76"/>
    </row>
    <row r="25" spans="1:14" ht="15.75">
      <c r="A25" s="76"/>
      <c r="B25" s="119" t="s">
        <v>135</v>
      </c>
      <c r="C25" s="119"/>
      <c r="D25" s="119"/>
      <c r="E25" s="119"/>
      <c r="F25" s="119"/>
      <c r="G25" s="119"/>
      <c r="H25" s="119"/>
      <c r="I25" s="75">
        <v>4797.9970000000003</v>
      </c>
      <c r="J25" s="73"/>
      <c r="K25" s="75">
        <v>4797.9970000000003</v>
      </c>
      <c r="L25" s="75">
        <v>4797.9968200000003</v>
      </c>
      <c r="M25" s="75">
        <v>4797.9968200000003</v>
      </c>
      <c r="N25" s="76"/>
    </row>
    <row r="26" spans="1:14" ht="15.75">
      <c r="A26" s="76"/>
      <c r="B26" s="119" t="s">
        <v>32</v>
      </c>
      <c r="C26" s="119"/>
      <c r="D26" s="119"/>
      <c r="E26" s="119"/>
      <c r="F26" s="119"/>
      <c r="G26" s="119"/>
      <c r="H26" s="119"/>
      <c r="I26" s="76"/>
      <c r="J26" s="76"/>
      <c r="K26" s="76"/>
      <c r="L26" s="76"/>
      <c r="M26" s="76"/>
      <c r="N26" s="76"/>
    </row>
    <row r="27" spans="1:14" ht="15.75">
      <c r="A27" s="76"/>
      <c r="B27" s="119" t="s">
        <v>33</v>
      </c>
      <c r="C27" s="119"/>
      <c r="D27" s="119"/>
      <c r="E27" s="119"/>
      <c r="F27" s="119"/>
      <c r="G27" s="119"/>
      <c r="H27" s="119"/>
      <c r="I27" s="76"/>
      <c r="J27" s="76"/>
      <c r="K27" s="76"/>
      <c r="L27" s="76"/>
      <c r="M27" s="76"/>
      <c r="N27" s="76"/>
    </row>
    <row r="28" spans="1:14" ht="15.75">
      <c r="A28" s="76"/>
      <c r="B28" s="119" t="s">
        <v>34</v>
      </c>
      <c r="C28" s="119"/>
      <c r="D28" s="119"/>
      <c r="E28" s="119"/>
      <c r="F28" s="119"/>
      <c r="G28" s="119"/>
      <c r="H28" s="119"/>
      <c r="I28" s="76"/>
      <c r="J28" s="76"/>
      <c r="K28" s="76"/>
      <c r="L28" s="76"/>
      <c r="M28" s="76"/>
      <c r="N28" s="76"/>
    </row>
    <row r="29" spans="1:14" ht="15.75">
      <c r="A29" s="76"/>
      <c r="B29" s="119" t="s">
        <v>134</v>
      </c>
      <c r="C29" s="119"/>
      <c r="D29" s="119"/>
      <c r="E29" s="119"/>
      <c r="F29" s="119"/>
      <c r="G29" s="119"/>
      <c r="H29" s="119"/>
      <c r="I29" s="75">
        <v>4797.9970000000003</v>
      </c>
      <c r="J29" s="73"/>
      <c r="K29" s="75">
        <v>4797.9970000000003</v>
      </c>
      <c r="L29" s="75">
        <v>4797.9968200000003</v>
      </c>
      <c r="M29" s="75">
        <v>4797.9968200000003</v>
      </c>
      <c r="N29" s="76"/>
    </row>
    <row r="30" spans="1:14" ht="15.75">
      <c r="A30" s="76"/>
      <c r="B30" s="119" t="s">
        <v>37</v>
      </c>
      <c r="C30" s="119"/>
      <c r="D30" s="119"/>
      <c r="E30" s="119"/>
      <c r="F30" s="119"/>
      <c r="G30" s="119"/>
      <c r="H30" s="119"/>
      <c r="I30" s="76"/>
      <c r="J30" s="76"/>
      <c r="K30" s="76"/>
      <c r="L30" s="76"/>
      <c r="M30" s="76"/>
      <c r="N30" s="76"/>
    </row>
    <row r="31" spans="1:14" ht="15.75">
      <c r="A31" s="76"/>
      <c r="B31" s="119" t="s">
        <v>36</v>
      </c>
      <c r="C31" s="119"/>
      <c r="D31" s="119"/>
      <c r="E31" s="119"/>
      <c r="F31" s="119"/>
      <c r="G31" s="119"/>
      <c r="H31" s="119"/>
      <c r="I31" s="76"/>
      <c r="J31" s="76"/>
      <c r="K31" s="76"/>
      <c r="L31" s="76"/>
      <c r="M31" s="76"/>
      <c r="N31" s="76"/>
    </row>
    <row r="33" spans="1:7" ht="18.75">
      <c r="A33" s="38"/>
      <c r="B33" s="9"/>
      <c r="F33" s="9"/>
      <c r="G33" s="70"/>
    </row>
    <row r="34" spans="1:7">
      <c r="A34" s="9"/>
      <c r="B34" s="9"/>
      <c r="C34" s="9"/>
      <c r="D34" s="9"/>
    </row>
    <row r="35" spans="1:7">
      <c r="A35" s="9"/>
      <c r="B35" s="9"/>
      <c r="C35" s="9"/>
      <c r="D35" s="9"/>
    </row>
    <row r="36" spans="1:7">
      <c r="A36" s="9"/>
      <c r="B36" s="9"/>
      <c r="C36" s="9"/>
      <c r="D36" s="9"/>
    </row>
    <row r="37" spans="1:7">
      <c r="A37" s="42"/>
      <c r="B37" s="9"/>
      <c r="C37" s="9"/>
      <c r="D37" s="9"/>
    </row>
  </sheetData>
  <mergeCells count="42">
    <mergeCell ref="B30:H30"/>
    <mergeCell ref="B31:H31"/>
    <mergeCell ref="B24:H24"/>
    <mergeCell ref="B25:H25"/>
    <mergeCell ref="B26:H26"/>
    <mergeCell ref="B27:H27"/>
    <mergeCell ref="B28:H28"/>
    <mergeCell ref="B29:H29"/>
    <mergeCell ref="B23:H23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A1:N1"/>
    <mergeCell ref="B6:H6"/>
    <mergeCell ref="B7:H7"/>
    <mergeCell ref="B8:H8"/>
    <mergeCell ref="B9:H9"/>
    <mergeCell ref="A2:A4"/>
    <mergeCell ref="B11:H11"/>
    <mergeCell ref="I2:K2"/>
    <mergeCell ref="L2:L4"/>
    <mergeCell ref="M2:M4"/>
    <mergeCell ref="N2:N4"/>
    <mergeCell ref="E3:E4"/>
    <mergeCell ref="F3:F4"/>
    <mergeCell ref="H3:H4"/>
    <mergeCell ref="I3:I4"/>
    <mergeCell ref="J3:J4"/>
    <mergeCell ref="K3:K4"/>
    <mergeCell ref="B2:B4"/>
    <mergeCell ref="C2:C4"/>
    <mergeCell ref="D2:D4"/>
    <mergeCell ref="E2:F2"/>
    <mergeCell ref="G2:H2"/>
  </mergeCells>
  <hyperlinks>
    <hyperlink ref="B2" location="Par558" display="Par558"/>
    <hyperlink ref="D2" location="Par559" display="Par559"/>
    <hyperlink ref="E2" location="Par560" display="Par560"/>
    <hyperlink ref="N2" location="Par560" display="Par560"/>
  </hyperlink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Целевые год</vt:lpstr>
      <vt:lpstr>ГРБС год</vt:lpstr>
      <vt:lpstr>Уровни год</vt:lpstr>
      <vt:lpstr>Объекты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2021-05-05T04:20:15Z</dcterms:modified>
</cp:coreProperties>
</file>