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8415" windowHeight="6750" tabRatio="848"/>
  </bookViews>
  <sheets>
    <sheet name="10 показатели " sheetId="1" r:id="rId1"/>
    <sheet name="11 средства по кодам" sheetId="13" r:id="rId2"/>
    <sheet name="12 средства бюджет" sheetId="12" r:id="rId3"/>
    <sheet name="Лист1" sheetId="14" r:id="rId4"/>
  </sheets>
  <definedNames>
    <definedName name="_xlnm.Print_Area" localSheetId="0">'10 показатели '!$A$1:$M$40</definedName>
    <definedName name="_xlnm.Print_Area" localSheetId="1">'11 средства по кодам'!$A$1:$Q$33</definedName>
  </definedNames>
  <calcPr calcId="125725"/>
  <fileRecoveryPr autoRecover="0"/>
</workbook>
</file>

<file path=xl/calcChain.xml><?xml version="1.0" encoding="utf-8"?>
<calcChain xmlns="http://schemas.openxmlformats.org/spreadsheetml/2006/main">
  <c r="J36" i="1"/>
  <c r="J35"/>
  <c r="I10" i="12"/>
  <c r="I7" s="1"/>
  <c r="H10"/>
  <c r="H9"/>
  <c r="H7"/>
  <c r="H15"/>
  <c r="J15" i="13"/>
  <c r="I15"/>
  <c r="M15"/>
  <c r="N26"/>
  <c r="N23"/>
  <c r="O23"/>
  <c r="P23"/>
  <c r="M23"/>
  <c r="K10" i="12" l="1"/>
  <c r="H13"/>
  <c r="H11"/>
  <c r="E10"/>
  <c r="E9"/>
  <c r="E11"/>
  <c r="D10"/>
  <c r="D11"/>
  <c r="F39"/>
  <c r="G39"/>
  <c r="E39"/>
  <c r="D39"/>
  <c r="D31" s="1"/>
  <c r="E31"/>
  <c r="L14" i="13"/>
  <c r="K14"/>
  <c r="L13"/>
  <c r="K13"/>
  <c r="L12"/>
  <c r="K12"/>
  <c r="L11"/>
  <c r="K11"/>
  <c r="O26"/>
  <c r="P26"/>
  <c r="M26"/>
  <c r="K23"/>
  <c r="L23"/>
  <c r="J14"/>
  <c r="I14"/>
  <c r="J13"/>
  <c r="I13"/>
  <c r="J12"/>
  <c r="I12"/>
  <c r="J11"/>
  <c r="I11"/>
  <c r="J26"/>
  <c r="I26"/>
  <c r="J23"/>
  <c r="I23"/>
  <c r="K15"/>
  <c r="L15"/>
  <c r="J10" i="12"/>
  <c r="I9"/>
  <c r="J9"/>
  <c r="K9"/>
  <c r="I11"/>
  <c r="J11"/>
  <c r="K11"/>
  <c r="I13"/>
  <c r="J15"/>
  <c r="K15"/>
  <c r="I15"/>
  <c r="K31"/>
  <c r="J31"/>
  <c r="I39"/>
  <c r="J39"/>
  <c r="K39"/>
  <c r="H39"/>
  <c r="I31"/>
  <c r="H31"/>
  <c r="O11" i="13"/>
  <c r="P11"/>
  <c r="O12"/>
  <c r="P12"/>
  <c r="N15"/>
  <c r="N12"/>
  <c r="N11"/>
  <c r="N14"/>
  <c r="M11"/>
  <c r="M14"/>
  <c r="N13"/>
  <c r="M12"/>
  <c r="P15"/>
  <c r="M13"/>
  <c r="K7" i="12" l="1"/>
  <c r="J7"/>
  <c r="N9" i="13"/>
  <c r="G10" i="12"/>
  <c r="F10"/>
  <c r="E13"/>
  <c r="D9"/>
  <c r="D13"/>
  <c r="E15"/>
  <c r="D15"/>
  <c r="E7" l="1"/>
  <c r="D7"/>
  <c r="O15" i="13"/>
  <c r="P14" l="1"/>
  <c r="P9" s="1"/>
  <c r="O14"/>
  <c r="K9"/>
  <c r="L9"/>
  <c r="M9"/>
  <c r="G9" i="12"/>
  <c r="G11"/>
  <c r="G13"/>
  <c r="G7" s="1"/>
  <c r="F13"/>
  <c r="F11"/>
  <c r="F9"/>
  <c r="G31"/>
  <c r="F31"/>
  <c r="G15"/>
  <c r="F15"/>
  <c r="J9" i="13"/>
  <c r="O9" l="1"/>
  <c r="F7" i="12"/>
  <c r="I9" i="13"/>
  <c r="B7" i="12"/>
  <c r="B15" l="1"/>
</calcChain>
</file>

<file path=xl/sharedStrings.xml><?xml version="1.0" encoding="utf-8"?>
<sst xmlns="http://schemas.openxmlformats.org/spreadsheetml/2006/main" count="281" uniqueCount="132">
  <si>
    <t>№ п/п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</si>
  <si>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</si>
  <si>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</si>
  <si>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</si>
  <si>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</si>
  <si>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</si>
  <si>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Ед. измере-ния</t>
  </si>
  <si>
    <t>Весовой критерий</t>
  </si>
  <si>
    <t>значение на конец года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</si>
  <si>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</si>
  <si>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</si>
  <si>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</si>
  <si>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</si>
  <si>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</si>
  <si>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</si>
  <si>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</si>
  <si>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</si>
  <si>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</si>
  <si>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</si>
  <si>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Рз Пр</t>
  </si>
  <si>
    <t>Подпрограмма 1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</si>
  <si>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</si>
  <si>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</si>
  <si>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</si>
  <si>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</si>
  <si>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</si>
  <si>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Наименовние ГРБС</t>
  </si>
  <si>
    <t>в том числе по ГРБС:</t>
  </si>
  <si>
    <t>Муниципальная программа</t>
  </si>
  <si>
    <t>Наименование муниципальной программы, подпрограммы муниципальной программы</t>
  </si>
  <si>
    <t>бюджеты поселений</t>
  </si>
  <si>
    <t xml:space="preserve">бюджеты поселений </t>
  </si>
  <si>
    <t>краевой бюджет</t>
  </si>
  <si>
    <t xml:space="preserve">районный бюджет           </t>
  </si>
  <si>
    <t>009</t>
  </si>
  <si>
    <t>"Дороги Емельяновского района"</t>
  </si>
  <si>
    <t>"Развитие транспорта в Емельяновском районе"</t>
  </si>
  <si>
    <t>Протяженность автомобильных дорог общего пользования местного значения, не отвечающих нормативным требованиям</t>
  </si>
  <si>
    <t>км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</si>
  <si>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</si>
  <si>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%</t>
  </si>
  <si>
    <t>Транспортная подвижность населения</t>
  </si>
  <si>
    <t>Количество поездок</t>
  </si>
  <si>
    <t>Объем субсидий  на 1 пассажира</t>
  </si>
  <si>
    <t>Объем субсидий на 1 км</t>
  </si>
  <si>
    <t>руб/км</t>
  </si>
  <si>
    <t>ед</t>
  </si>
  <si>
    <t>090</t>
  </si>
  <si>
    <t>поездок/чел</t>
  </si>
  <si>
    <t>руб/пасс</t>
  </si>
  <si>
    <t>Цель 1: Развитие современной и эффективной траспортной инфраструктуры</t>
  </si>
  <si>
    <t>Х</t>
  </si>
  <si>
    <t>Задача 1: Обеспечение сохранности, модернизации и развития сети автомобильных дорог района</t>
  </si>
  <si>
    <t>1.1</t>
  </si>
  <si>
    <t>Подпрограмма 1: "Дороги Емельяновского района"</t>
  </si>
  <si>
    <t>1.1.1</t>
  </si>
  <si>
    <t>МКУ "Управление строительства, ЖКХ и экологии"</t>
  </si>
  <si>
    <t>х</t>
  </si>
  <si>
    <t>Администрация Емельяновского района</t>
  </si>
  <si>
    <t>МКУ "Финансовое управление"</t>
  </si>
  <si>
    <t>Цель, целевые показатели, задачи, показатели результативности</t>
  </si>
  <si>
    <t>январь-июнь</t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</si>
  <si>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</si>
  <si>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1.</t>
  </si>
  <si>
    <t>Муниципальная программа Емельяновского района</t>
  </si>
  <si>
    <t>Расходы по годам, тыс.рублей</t>
  </si>
  <si>
    <t>Муниципальное казенное учреждение "Финансовое управление администрации Емельяновского района Красноярского края"</t>
  </si>
  <si>
    <t>072</t>
  </si>
  <si>
    <t>Доля протяженности автомобильных дорог общего пользования местного значения, на которой проведены работы по содержанию в общей протяженности сети</t>
  </si>
  <si>
    <t>1.2</t>
  </si>
  <si>
    <t>Доля протяженности  автомобильных дорог  общего пользования местного значения, на которых проведены работы по ремонту и капитальному  ремонту,  в общей протяженности сети</t>
  </si>
  <si>
    <t>Протяженность автомобильных дорог, общего пользования местного значения городских и сельских поселений района, на которых выполнены работы по содержанию</t>
  </si>
  <si>
    <t xml:space="preserve">Транспортный риск (число лиц,  погибших в дорожно-транспортных происшествиях, на 10 тыс. транспортных средств) </t>
  </si>
  <si>
    <t>Отдельное мероприятие: Предоставление субсидий юридическим лицам (за исключением государственных и муниципальных учреждений) и индивидуальным предпринимателям в целях возмещения недополученных доходов, возникающих в связи с регулярными перевозками пассажиров автомобильным транспортом  по муниципальным  маршрутам  с небольшой интенсивностью  пассажиропотока</t>
  </si>
  <si>
    <t>человек на 10 тысяч транспортных средств</t>
  </si>
  <si>
    <t>дорожный фонд</t>
  </si>
  <si>
    <t>Предоставление субсидий юридическим лицам (за исключением государственных и муниципальных учреждений) и индивидуальным предпринимателям в целях возмещения недополученных доходов, возникающих в связи с регулярными перевозками пассажиров автомобильным транспортом по муниципальным маршрутам с небольшой интенсивностью пассажиропотока в рамках отдельных мероприятий муниципальной программы «Развитие транспорта в Емельяновском районе»</t>
  </si>
  <si>
    <t>1.3</t>
  </si>
  <si>
    <t xml:space="preserve">Количество зарегистрированных нарушений правил дорожного движения на территории Емельяновского района </t>
  </si>
  <si>
    <t>Количество ДТП, с участием несовершеннолетних</t>
  </si>
  <si>
    <t>Число детей погибших в ДТП</t>
  </si>
  <si>
    <t>происшествий</t>
  </si>
  <si>
    <t>число детей</t>
  </si>
  <si>
    <t>1.3.1</t>
  </si>
  <si>
    <t>Задача 2:Обеспечение безопасности дорожного движения, сокращение количества дорожно-транспортных происшествий с участием несовершеннолетних</t>
  </si>
  <si>
    <t>Задача 3: Создание условий для предоставления транспортных услуг населению и организация транспортного обслуживания нгаселения между поселениями в границах муниципального района</t>
  </si>
  <si>
    <t>Доля учащихся (воспитанников) задействованных в мероприятиях по профилактике ДТП</t>
  </si>
  <si>
    <t xml:space="preserve">Подпрограмма 2: Формирование законопослушного поведения
 участников дорожного движения
</t>
  </si>
  <si>
    <t>"Формирование законопослушного поведения участников дорожного движения"</t>
  </si>
  <si>
    <t>Подпрограмма 2</t>
  </si>
  <si>
    <t>Отдельное мероприятие 1</t>
  </si>
  <si>
    <t>Отдельное мероприятие 2</t>
  </si>
  <si>
    <t>единиц</t>
  </si>
  <si>
    <t>Организация регулярных перевозок пассажиров и багажа автомобильным транспортом по муниципальным маршрутам пригородного сообщения по регулируемым тарифам</t>
  </si>
  <si>
    <t>всего расходные обязательства по отдельному мероприятию</t>
  </si>
  <si>
    <t>Муниципальное казенное учреждение "Управление образование  администрации Емельяновского района Красноярского края"</t>
  </si>
  <si>
    <t xml:space="preserve">Отдельное мероприятие </t>
  </si>
  <si>
    <t>Отдельное мероприятие</t>
  </si>
  <si>
    <t>2023 год</t>
  </si>
  <si>
    <t>Организация регулярных перевозок пассажиров и багажа автомобильным транспортом по муниципальным маршрутам пригородного сообщения по регулирыемым тарифам</t>
  </si>
  <si>
    <t>Количество общеобразовательных учреждений обустроенных в соответствии с техническими требованиями обеспечения безопасности дорожного движения</t>
  </si>
  <si>
    <t>шт.</t>
  </si>
  <si>
    <t>Социальный риск (число лиц, погибших в дорожно-транспортных происшествиях, на 100 тыс.населения)</t>
  </si>
  <si>
    <t>человек на 100 тысяч населения)</t>
  </si>
  <si>
    <t>1.4.</t>
  </si>
  <si>
    <t>Отдельное мероприятие:Организация регулярных перевозок пассажиров и багажа автомобильным транспортом по муниципальным маршрутам пригородного сообщения по регулируемым тарифам</t>
  </si>
  <si>
    <t>Количество заключенных муниципальных контрактов конкурентноым способом</t>
  </si>
  <si>
    <t>1.4.1.</t>
  </si>
  <si>
    <t>Количество автомобильных дорог,на которых проведена паспортизация</t>
  </si>
  <si>
    <t>Подготовка проектной документации по объектам реконструкции,капитального ремонта и ремонта мостов и путепроводов на автомобильных дорогах общего пользования местного значения</t>
  </si>
  <si>
    <t xml:space="preserve">2023 год </t>
  </si>
  <si>
    <t>Задача 4:Обеспечение конкурентной среды в организации работ по выполнению регулярных перевозок пассажиров и багжа автомобильным транспортом в Емельяновском районе</t>
  </si>
  <si>
    <t>Увеличение показателя связано с уменьшением количества перевезенных пассажиров</t>
  </si>
  <si>
    <t>4</t>
  </si>
  <si>
    <t xml:space="preserve">Протяженность автомобильных дорог общего пользования местного значения, на которых выполнены ремонтные работы местного значения района </t>
  </si>
  <si>
    <t>Протяженность автомобильных дорог общего пользования местного значения, на которых выполнены ремонтные работы местного значения  городских и сельских  поселений   района</t>
  </si>
  <si>
    <t>2021 (отчетный год)</t>
  </si>
  <si>
    <t>2022 (текущий год)</t>
  </si>
  <si>
    <t>2024 год</t>
  </si>
  <si>
    <t xml:space="preserve">2024 год </t>
  </si>
  <si>
    <t>Дороги отремонтированы и приведены в нормативное состояние в рамках содержания</t>
  </si>
  <si>
    <t xml:space="preserve">Информация
о целевых показателях муниципальной  программы "Развитие транспорта в Емельяновском районе"
 и показателях результативности подпрограмм  и отдельных  мероприятий 
муниципальной  программы Емельяновского района за 2022 год
</t>
  </si>
  <si>
    <t>Руководитель МКУ "Управление строительства   администрации Емельяновского района"</t>
  </si>
  <si>
    <t>А.Ю. Кузубов</t>
  </si>
  <si>
    <t xml:space="preserve">Отклонение произошло в связи с непредоставлением перевозчиками актов приемки выполненных работ по контрактам </t>
  </si>
  <si>
    <t>Недостижение планового показателя произошло всвязи с невыполнением перевозчиками рейсов</t>
  </si>
  <si>
    <t xml:space="preserve">Информация
об использовании бюджетных ассигнований районного бюджета
и иных средств на реализацию подпрограммы с указанием плановых и фактических значений муниципальной программы Емельяновского района "Развитие транспорта в Емельяновском районе" за 2022 год 
</t>
  </si>
  <si>
    <t xml:space="preserve">Информация об использовании бюджетных ассигнований районного бюджета и иных средств на реализацию отдельных мероприятий муниципальной программы Емельяновского района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 муниципальной программы Емельяновского района "Развитие транспорта в Емельяновском районе" за 2022 год </t>
  </si>
  <si>
    <t>Доля заключенных муниципальных контрактов конкурентным способом</t>
  </si>
  <si>
    <t>Протяженность автомобильных дорог являющихся подъездами к садоводческим обществам, на которых проведены работы по ремонту</t>
  </si>
  <si>
    <t xml:space="preserve">количество рейсов не выполнение из-за поломки ТС </t>
  </si>
  <si>
    <t>Кузубов А.Ю.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</si>
</sst>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0000"/>
    <numFmt numFmtId="166" formatCode="0.00000"/>
    <numFmt numFmtId="167" formatCode="0.000"/>
    <numFmt numFmtId="168" formatCode="#,##0.0000"/>
  </numFmts>
  <fonts count="10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4" fillId="0" borderId="0" xfId="0" applyFont="1"/>
    <xf numFmtId="0" fontId="4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4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164" fontId="6" fillId="0" borderId="1" xfId="0" applyNumberFormat="1" applyFont="1" applyFill="1" applyBorder="1"/>
    <xf numFmtId="166" fontId="6" fillId="0" borderId="1" xfId="0" applyNumberFormat="1" applyFont="1" applyFill="1" applyBorder="1" applyAlignment="1">
      <alignment wrapText="1"/>
    </xf>
    <xf numFmtId="166" fontId="6" fillId="0" borderId="1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center" wrapText="1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Fill="1"/>
    <xf numFmtId="49" fontId="6" fillId="0" borderId="0" xfId="0" applyNumberFormat="1" applyFont="1" applyFill="1"/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/>
    </xf>
    <xf numFmtId="0" fontId="3" fillId="0" borderId="0" xfId="0" applyFont="1" applyFill="1"/>
    <xf numFmtId="49" fontId="3" fillId="0" borderId="0" xfId="0" applyNumberFormat="1" applyFont="1" applyFill="1"/>
    <xf numFmtId="0" fontId="9" fillId="0" borderId="0" xfId="0" applyFont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4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2" fillId="2" borderId="0" xfId="0" applyFont="1" applyFill="1" applyAlignment="1">
      <alignment wrapText="1"/>
    </xf>
    <xf numFmtId="0" fontId="4" fillId="2" borderId="0" xfId="0" applyFont="1" applyFill="1" applyBorder="1"/>
    <xf numFmtId="0" fontId="9" fillId="2" borderId="0" xfId="0" applyFont="1" applyFill="1" applyBorder="1"/>
    <xf numFmtId="0" fontId="4" fillId="2" borderId="0" xfId="0" applyFont="1" applyFill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Alignmen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 wrapText="1"/>
    </xf>
    <xf numFmtId="167" fontId="3" fillId="2" borderId="1" xfId="0" applyNumberFormat="1" applyFont="1" applyFill="1" applyBorder="1" applyAlignment="1">
      <alignment horizontal="center" vertical="top" wrapText="1"/>
    </xf>
    <xf numFmtId="167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left" vertical="top"/>
    </xf>
    <xf numFmtId="4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/>
    <xf numFmtId="4" fontId="6" fillId="0" borderId="7" xfId="0" applyNumberFormat="1" applyFont="1" applyFill="1" applyBorder="1"/>
    <xf numFmtId="4" fontId="6" fillId="0" borderId="1" xfId="0" applyNumberFormat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165" fontId="6" fillId="0" borderId="1" xfId="0" applyNumberFormat="1" applyFont="1" applyFill="1" applyBorder="1"/>
    <xf numFmtId="165" fontId="6" fillId="0" borderId="7" xfId="0" applyNumberFormat="1" applyFont="1" applyFill="1" applyBorder="1"/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 applyAlignment="1">
      <alignment vertical="top"/>
    </xf>
    <xf numFmtId="165" fontId="6" fillId="0" borderId="7" xfId="0" applyNumberFormat="1" applyFont="1" applyBorder="1" applyAlignment="1">
      <alignment vertical="top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top" wrapText="1"/>
    </xf>
    <xf numFmtId="165" fontId="6" fillId="0" borderId="7" xfId="0" applyNumberFormat="1" applyFont="1" applyFill="1" applyBorder="1" applyAlignment="1">
      <alignment vertical="top"/>
    </xf>
    <xf numFmtId="168" fontId="3" fillId="0" borderId="1" xfId="0" applyNumberFormat="1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justify"/>
    </xf>
    <xf numFmtId="0" fontId="0" fillId="2" borderId="0" xfId="0" applyFill="1" applyAlignment="1">
      <alignment horizontal="justify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view="pageBreakPreview" zoomScale="80" zoomScaleNormal="100" zoomScaleSheetLayoutView="80" workbookViewId="0">
      <pane ySplit="7" topLeftCell="A24" activePane="bottomLeft" state="frozen"/>
      <selection pane="bottomLeft" activeCell="X19" sqref="X19"/>
    </sheetView>
  </sheetViews>
  <sheetFormatPr defaultColWidth="9.140625" defaultRowHeight="12"/>
  <cols>
    <col min="1" max="1" width="7.28515625" style="108" customWidth="1"/>
    <col min="2" max="2" width="60.140625" style="99" customWidth="1"/>
    <col min="3" max="3" width="11.85546875" style="107" customWidth="1"/>
    <col min="4" max="4" width="7" style="107" customWidth="1"/>
    <col min="5" max="5" width="8.28515625" style="99" customWidth="1"/>
    <col min="6" max="6" width="7.85546875" style="99" customWidth="1"/>
    <col min="7" max="7" width="8.28515625" style="99" customWidth="1"/>
    <col min="8" max="9" width="8.140625" style="99" customWidth="1"/>
    <col min="10" max="10" width="7.85546875" style="99" customWidth="1"/>
    <col min="11" max="11" width="8" style="99" customWidth="1"/>
    <col min="12" max="12" width="8.140625" style="99" customWidth="1"/>
    <col min="13" max="13" width="29.85546875" style="99" customWidth="1"/>
    <col min="14" max="16384" width="9.140625" style="99"/>
  </cols>
  <sheetData>
    <row r="1" spans="1:13" s="74" customFormat="1" ht="6" customHeight="1">
      <c r="A1" s="73"/>
      <c r="C1" s="75"/>
      <c r="D1" s="75"/>
      <c r="I1" s="149"/>
      <c r="J1" s="149"/>
      <c r="K1" s="149"/>
      <c r="L1" s="149"/>
      <c r="M1" s="149"/>
    </row>
    <row r="2" spans="1:13" s="74" customFormat="1" ht="15.75" hidden="1">
      <c r="A2" s="73"/>
      <c r="C2" s="75"/>
      <c r="D2" s="75"/>
    </row>
    <row r="3" spans="1:13" s="74" customFormat="1" ht="82.5" customHeight="1">
      <c r="A3" s="73"/>
      <c r="B3" s="160" t="s">
        <v>121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s="74" customFormat="1" ht="6" customHeight="1">
      <c r="A4" s="73"/>
      <c r="C4" s="75"/>
      <c r="D4" s="75"/>
    </row>
    <row r="5" spans="1:13" s="76" customFormat="1" ht="45" customHeight="1">
      <c r="A5" s="148" t="s">
        <v>0</v>
      </c>
      <c r="B5" s="161" t="s">
        <v>60</v>
      </c>
      <c r="C5" s="161" t="s">
        <v>6</v>
      </c>
      <c r="D5" s="161" t="s">
        <v>7</v>
      </c>
      <c r="E5" s="150" t="s">
        <v>116</v>
      </c>
      <c r="F5" s="151"/>
      <c r="G5" s="161" t="s">
        <v>117</v>
      </c>
      <c r="H5" s="161"/>
      <c r="I5" s="161"/>
      <c r="J5" s="161"/>
      <c r="K5" s="161" t="s">
        <v>1</v>
      </c>
      <c r="L5" s="161"/>
      <c r="M5" s="161" t="s">
        <v>4</v>
      </c>
    </row>
    <row r="6" spans="1:13" s="76" customFormat="1" ht="32.25" customHeight="1">
      <c r="A6" s="148"/>
      <c r="B6" s="161"/>
      <c r="C6" s="161"/>
      <c r="D6" s="161"/>
      <c r="E6" s="152"/>
      <c r="F6" s="153"/>
      <c r="G6" s="161" t="s">
        <v>61</v>
      </c>
      <c r="H6" s="161"/>
      <c r="I6" s="161" t="s">
        <v>8</v>
      </c>
      <c r="J6" s="161"/>
      <c r="K6" s="161" t="s">
        <v>98</v>
      </c>
      <c r="L6" s="161" t="s">
        <v>118</v>
      </c>
      <c r="M6" s="161"/>
    </row>
    <row r="7" spans="1:13" s="76" customFormat="1" ht="33.75" customHeight="1">
      <c r="A7" s="148"/>
      <c r="B7" s="161"/>
      <c r="C7" s="161"/>
      <c r="D7" s="161"/>
      <c r="E7" s="141" t="s">
        <v>2</v>
      </c>
      <c r="F7" s="141" t="s">
        <v>3</v>
      </c>
      <c r="G7" s="141" t="s">
        <v>2</v>
      </c>
      <c r="H7" s="141" t="s">
        <v>3</v>
      </c>
      <c r="I7" s="141" t="s">
        <v>2</v>
      </c>
      <c r="J7" s="141" t="s">
        <v>3</v>
      </c>
      <c r="K7" s="161"/>
      <c r="L7" s="161"/>
      <c r="M7" s="161"/>
    </row>
    <row r="8" spans="1:13" s="81" customFormat="1" ht="42.75" customHeight="1">
      <c r="A8" s="77">
        <v>1</v>
      </c>
      <c r="B8" s="78" t="s">
        <v>50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1:13" s="86" customFormat="1" ht="57" customHeight="1">
      <c r="A9" s="82"/>
      <c r="B9" s="83" t="s">
        <v>37</v>
      </c>
      <c r="C9" s="84" t="s">
        <v>38</v>
      </c>
      <c r="D9" s="84" t="s">
        <v>51</v>
      </c>
      <c r="E9" s="32">
        <v>85.2</v>
      </c>
      <c r="F9" s="85">
        <v>69.7</v>
      </c>
      <c r="G9" s="32">
        <v>71.3</v>
      </c>
      <c r="H9" s="32">
        <v>45.2</v>
      </c>
      <c r="I9" s="32">
        <v>71.3</v>
      </c>
      <c r="J9" s="85">
        <v>53.7</v>
      </c>
      <c r="K9" s="32">
        <v>71.3</v>
      </c>
      <c r="L9" s="32">
        <v>71.3</v>
      </c>
      <c r="M9" s="111" t="s">
        <v>120</v>
      </c>
    </row>
    <row r="10" spans="1:13" s="86" customFormat="1" ht="90" customHeight="1">
      <c r="A10" s="82"/>
      <c r="B10" s="83" t="s">
        <v>39</v>
      </c>
      <c r="C10" s="84" t="s">
        <v>40</v>
      </c>
      <c r="D10" s="84" t="s">
        <v>51</v>
      </c>
      <c r="E10" s="34">
        <v>66.760000000000005</v>
      </c>
      <c r="F10" s="87">
        <v>53.82</v>
      </c>
      <c r="G10" s="87">
        <v>55.05</v>
      </c>
      <c r="H10" s="87">
        <v>34.9</v>
      </c>
      <c r="I10" s="34">
        <v>55.05</v>
      </c>
      <c r="J10" s="87">
        <v>41.47</v>
      </c>
      <c r="K10" s="34">
        <v>55.05</v>
      </c>
      <c r="L10" s="34">
        <v>55.05</v>
      </c>
      <c r="M10" s="84"/>
    </row>
    <row r="11" spans="1:13" s="86" customFormat="1" ht="74.25" customHeight="1">
      <c r="A11" s="82"/>
      <c r="B11" s="83" t="s">
        <v>70</v>
      </c>
      <c r="C11" s="84" t="s">
        <v>40</v>
      </c>
      <c r="D11" s="84" t="s">
        <v>51</v>
      </c>
      <c r="E11" s="34">
        <v>2.67</v>
      </c>
      <c r="F11" s="87">
        <v>2.94</v>
      </c>
      <c r="G11" s="34"/>
      <c r="H11" s="88"/>
      <c r="I11" s="34"/>
      <c r="J11" s="87"/>
      <c r="K11" s="34"/>
      <c r="L11" s="34"/>
      <c r="M11" s="111"/>
    </row>
    <row r="12" spans="1:13" s="86" customFormat="1" ht="48.75" customHeight="1">
      <c r="A12" s="82"/>
      <c r="B12" s="83" t="s">
        <v>78</v>
      </c>
      <c r="C12" s="84" t="s">
        <v>92</v>
      </c>
      <c r="D12" s="84" t="s">
        <v>51</v>
      </c>
      <c r="E12" s="35">
        <v>20873</v>
      </c>
      <c r="F12" s="89">
        <v>19843</v>
      </c>
      <c r="G12" s="35">
        <v>10332</v>
      </c>
      <c r="H12" s="90">
        <v>9897</v>
      </c>
      <c r="I12" s="35">
        <v>20664</v>
      </c>
      <c r="J12" s="35">
        <v>19671</v>
      </c>
      <c r="K12" s="35">
        <v>20664</v>
      </c>
      <c r="L12" s="35">
        <v>20664</v>
      </c>
      <c r="M12" s="140"/>
    </row>
    <row r="13" spans="1:13" s="86" customFormat="1" ht="31.5">
      <c r="A13" s="82"/>
      <c r="B13" s="83" t="s">
        <v>41</v>
      </c>
      <c r="C13" s="84" t="s">
        <v>48</v>
      </c>
      <c r="D13" s="84" t="s">
        <v>51</v>
      </c>
      <c r="E13" s="34">
        <v>0.18</v>
      </c>
      <c r="F13" s="87">
        <v>0.18</v>
      </c>
      <c r="G13" s="34">
        <v>7.0000000000000007E-2</v>
      </c>
      <c r="H13" s="88">
        <v>7.0000000000000007E-2</v>
      </c>
      <c r="I13" s="34">
        <v>0.15</v>
      </c>
      <c r="J13" s="87">
        <v>0.13</v>
      </c>
      <c r="K13" s="34">
        <v>0.15</v>
      </c>
      <c r="L13" s="34">
        <v>0.15</v>
      </c>
      <c r="M13" s="140"/>
    </row>
    <row r="14" spans="1:13" s="86" customFormat="1" ht="46.5" customHeight="1">
      <c r="A14" s="82"/>
      <c r="B14" s="83" t="s">
        <v>128</v>
      </c>
      <c r="C14" s="84" t="s">
        <v>40</v>
      </c>
      <c r="D14" s="84" t="s">
        <v>51</v>
      </c>
      <c r="E14" s="34"/>
      <c r="F14" s="87"/>
      <c r="G14" s="34"/>
      <c r="H14" s="87"/>
      <c r="I14" s="142">
        <v>100</v>
      </c>
      <c r="J14" s="95">
        <v>100</v>
      </c>
      <c r="K14" s="142">
        <v>100</v>
      </c>
      <c r="L14" s="142">
        <v>100</v>
      </c>
      <c r="M14" s="84"/>
    </row>
    <row r="15" spans="1:13" s="81" customFormat="1" ht="39" customHeight="1">
      <c r="A15" s="77" t="s">
        <v>53</v>
      </c>
      <c r="B15" s="78" t="s">
        <v>52</v>
      </c>
      <c r="C15" s="162"/>
      <c r="D15" s="163"/>
      <c r="E15" s="163"/>
      <c r="F15" s="163"/>
      <c r="G15" s="163"/>
      <c r="H15" s="163"/>
      <c r="I15" s="163"/>
      <c r="J15" s="163"/>
      <c r="K15" s="163"/>
      <c r="L15" s="163"/>
      <c r="M15" s="164"/>
    </row>
    <row r="16" spans="1:13" s="81" customFormat="1" ht="27.75" customHeight="1">
      <c r="A16" s="77" t="s">
        <v>55</v>
      </c>
      <c r="B16" s="78" t="s">
        <v>54</v>
      </c>
      <c r="C16" s="162"/>
      <c r="D16" s="163"/>
      <c r="E16" s="163"/>
      <c r="F16" s="163"/>
      <c r="G16" s="163"/>
      <c r="H16" s="163"/>
      <c r="I16" s="163"/>
      <c r="J16" s="163"/>
      <c r="K16" s="163"/>
      <c r="L16" s="163"/>
      <c r="M16" s="164"/>
    </row>
    <row r="17" spans="1:13" s="81" customFormat="1" ht="51" customHeight="1">
      <c r="A17" s="82"/>
      <c r="B17" s="83" t="s">
        <v>68</v>
      </c>
      <c r="C17" s="84" t="s">
        <v>40</v>
      </c>
      <c r="D17" s="84">
        <v>0.08</v>
      </c>
      <c r="E17" s="91">
        <v>65</v>
      </c>
      <c r="F17" s="92">
        <v>65</v>
      </c>
      <c r="G17" s="91">
        <v>100</v>
      </c>
      <c r="H17" s="91">
        <v>50</v>
      </c>
      <c r="I17" s="91">
        <v>100</v>
      </c>
      <c r="J17" s="92">
        <v>100</v>
      </c>
      <c r="K17" s="91">
        <v>100</v>
      </c>
      <c r="L17" s="91">
        <v>100</v>
      </c>
      <c r="M17" s="84"/>
    </row>
    <row r="18" spans="1:13" s="81" customFormat="1" ht="53.25" customHeight="1">
      <c r="A18" s="82"/>
      <c r="B18" s="83" t="s">
        <v>114</v>
      </c>
      <c r="C18" s="84" t="s">
        <v>38</v>
      </c>
      <c r="D18" s="84"/>
      <c r="E18" s="112">
        <v>3.4119999999999999</v>
      </c>
      <c r="F18" s="113">
        <v>3.8119999999999998</v>
      </c>
      <c r="G18" s="91"/>
      <c r="H18" s="91"/>
      <c r="I18" s="112"/>
      <c r="J18" s="113"/>
      <c r="K18" s="91"/>
      <c r="L18" s="91"/>
      <c r="M18" s="84"/>
    </row>
    <row r="19" spans="1:13" s="81" customFormat="1" ht="66.75" customHeight="1">
      <c r="A19" s="77"/>
      <c r="B19" s="83" t="s">
        <v>115</v>
      </c>
      <c r="C19" s="84" t="s">
        <v>38</v>
      </c>
      <c r="D19" s="84"/>
      <c r="E19" s="84">
        <v>5.1704999999999997</v>
      </c>
      <c r="F19" s="84">
        <v>5.1704999999999997</v>
      </c>
      <c r="G19" s="84"/>
      <c r="H19" s="84"/>
      <c r="I19" s="84"/>
      <c r="J19" s="84"/>
      <c r="K19" s="84"/>
      <c r="L19" s="84"/>
      <c r="M19" s="84"/>
    </row>
    <row r="20" spans="1:13" s="81" customFormat="1" ht="60" customHeight="1">
      <c r="A20" s="77"/>
      <c r="B20" s="83" t="s">
        <v>71</v>
      </c>
      <c r="C20" s="84" t="s">
        <v>38</v>
      </c>
      <c r="D20" s="84"/>
      <c r="E20" s="91">
        <v>686.5</v>
      </c>
      <c r="F20" s="84">
        <v>686.5</v>
      </c>
      <c r="G20" s="84"/>
      <c r="H20" s="84"/>
      <c r="I20" s="91"/>
      <c r="J20" s="84"/>
      <c r="K20" s="84"/>
      <c r="L20" s="84"/>
      <c r="M20" s="84"/>
    </row>
    <row r="21" spans="1:13" s="81" customFormat="1" ht="49.5" customHeight="1">
      <c r="A21" s="77"/>
      <c r="B21" s="83" t="s">
        <v>129</v>
      </c>
      <c r="C21" s="84" t="s">
        <v>38</v>
      </c>
      <c r="D21" s="84">
        <v>0.25</v>
      </c>
      <c r="E21" s="91"/>
      <c r="F21" s="84"/>
      <c r="G21" s="84"/>
      <c r="H21" s="84"/>
      <c r="I21" s="91">
        <v>1.1000000000000001</v>
      </c>
      <c r="J21" s="143">
        <v>1.4650000000000001</v>
      </c>
      <c r="K21" s="84"/>
      <c r="L21" s="84"/>
      <c r="M21" s="84"/>
    </row>
    <row r="22" spans="1:13" s="81" customFormat="1" ht="54.75" customHeight="1">
      <c r="A22" s="77"/>
      <c r="B22" s="83" t="s">
        <v>102</v>
      </c>
      <c r="C22" s="84" t="s">
        <v>103</v>
      </c>
      <c r="D22" s="84"/>
      <c r="E22" s="94">
        <v>85</v>
      </c>
      <c r="F22" s="95">
        <v>59</v>
      </c>
      <c r="G22" s="87"/>
      <c r="H22" s="84"/>
      <c r="I22" s="94"/>
      <c r="J22" s="95"/>
      <c r="K22" s="91"/>
      <c r="L22" s="91"/>
      <c r="M22" s="84"/>
    </row>
    <row r="23" spans="1:13" s="81" customFormat="1" ht="54" customHeight="1">
      <c r="A23" s="77"/>
      <c r="B23" s="83" t="s">
        <v>100</v>
      </c>
      <c r="C23" s="84" t="s">
        <v>101</v>
      </c>
      <c r="D23" s="84"/>
      <c r="E23" s="89">
        <v>4</v>
      </c>
      <c r="F23" s="93" t="s">
        <v>113</v>
      </c>
      <c r="G23" s="71"/>
      <c r="H23" s="71"/>
      <c r="I23" s="89"/>
      <c r="J23" s="93"/>
      <c r="K23" s="94"/>
      <c r="L23" s="94"/>
      <c r="M23" s="72"/>
    </row>
    <row r="24" spans="1:13" s="81" customFormat="1" ht="87.75" customHeight="1">
      <c r="A24" s="77"/>
      <c r="B24" s="83" t="s">
        <v>72</v>
      </c>
      <c r="C24" s="84" t="s">
        <v>74</v>
      </c>
      <c r="D24" s="84"/>
      <c r="E24" s="84">
        <v>31</v>
      </c>
      <c r="F24" s="95">
        <v>11</v>
      </c>
      <c r="G24" s="84"/>
      <c r="H24" s="84"/>
      <c r="I24" s="84"/>
      <c r="J24" s="95"/>
      <c r="K24" s="84"/>
      <c r="L24" s="84"/>
      <c r="M24" s="84"/>
    </row>
    <row r="25" spans="1:13" s="81" customFormat="1" ht="41.25" customHeight="1">
      <c r="A25" s="96"/>
      <c r="B25" s="83" t="s">
        <v>108</v>
      </c>
      <c r="C25" s="84" t="s">
        <v>38</v>
      </c>
      <c r="D25" s="84">
        <v>0.25</v>
      </c>
      <c r="E25" s="84">
        <v>75.91</v>
      </c>
      <c r="F25" s="87">
        <v>75.91</v>
      </c>
      <c r="G25" s="84"/>
      <c r="H25" s="84"/>
      <c r="I25" s="84">
        <v>75.91</v>
      </c>
      <c r="J25" s="144">
        <v>83.51</v>
      </c>
      <c r="K25" s="84"/>
      <c r="L25" s="84"/>
      <c r="M25" s="84"/>
    </row>
    <row r="26" spans="1:13" s="81" customFormat="1" ht="70.5" customHeight="1">
      <c r="A26" s="96"/>
      <c r="B26" s="83" t="s">
        <v>109</v>
      </c>
      <c r="C26" s="84" t="s">
        <v>101</v>
      </c>
      <c r="D26" s="84"/>
      <c r="E26" s="84">
        <v>1</v>
      </c>
      <c r="F26" s="95">
        <v>0</v>
      </c>
      <c r="G26" s="84"/>
      <c r="H26" s="84"/>
      <c r="I26" s="84"/>
      <c r="J26" s="95"/>
      <c r="K26" s="84"/>
      <c r="L26" s="84"/>
      <c r="M26" s="84"/>
    </row>
    <row r="27" spans="1:13" s="81" customFormat="1" ht="52.5" customHeight="1">
      <c r="A27" s="96" t="s">
        <v>69</v>
      </c>
      <c r="B27" s="78" t="s">
        <v>84</v>
      </c>
      <c r="C27" s="154"/>
      <c r="D27" s="155"/>
      <c r="E27" s="155"/>
      <c r="F27" s="155"/>
      <c r="G27" s="155"/>
      <c r="H27" s="155"/>
      <c r="I27" s="155"/>
      <c r="J27" s="155"/>
      <c r="K27" s="155"/>
      <c r="L27" s="155"/>
      <c r="M27" s="156"/>
    </row>
    <row r="28" spans="1:13" s="81" customFormat="1" ht="30" customHeight="1">
      <c r="A28" s="96"/>
      <c r="B28" s="78" t="s">
        <v>87</v>
      </c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40"/>
    </row>
    <row r="29" spans="1:13" s="81" customFormat="1" ht="35.25" customHeight="1">
      <c r="A29" s="77"/>
      <c r="B29" s="83" t="s">
        <v>79</v>
      </c>
      <c r="C29" s="84" t="s">
        <v>81</v>
      </c>
      <c r="D29" s="84">
        <v>7.0000000000000007E-2</v>
      </c>
      <c r="E29" s="84">
        <v>16</v>
      </c>
      <c r="F29" s="84">
        <v>17</v>
      </c>
      <c r="G29" s="84">
        <v>7</v>
      </c>
      <c r="H29" s="84">
        <v>8</v>
      </c>
      <c r="I29" s="84">
        <v>15</v>
      </c>
      <c r="J29" s="143">
        <v>14</v>
      </c>
      <c r="K29" s="84">
        <v>14</v>
      </c>
      <c r="L29" s="84">
        <v>13</v>
      </c>
      <c r="M29" s="84"/>
    </row>
    <row r="30" spans="1:13" s="81" customFormat="1" ht="35.25" customHeight="1">
      <c r="A30" s="77"/>
      <c r="B30" s="83" t="s">
        <v>80</v>
      </c>
      <c r="C30" s="84" t="s">
        <v>82</v>
      </c>
      <c r="D30" s="84">
        <v>7.0000000000000007E-2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143">
        <v>0</v>
      </c>
      <c r="K30" s="84">
        <v>0</v>
      </c>
      <c r="L30" s="84">
        <v>0</v>
      </c>
      <c r="M30" s="84"/>
    </row>
    <row r="31" spans="1:13" s="81" customFormat="1" ht="42" customHeight="1">
      <c r="A31" s="97"/>
      <c r="B31" s="83" t="s">
        <v>86</v>
      </c>
      <c r="C31" s="84" t="s">
        <v>40</v>
      </c>
      <c r="D31" s="84">
        <v>7.0000000000000007E-2</v>
      </c>
      <c r="E31" s="91">
        <v>83.5</v>
      </c>
      <c r="F31" s="91">
        <v>84.5</v>
      </c>
      <c r="G31" s="116">
        <v>83.5</v>
      </c>
      <c r="H31" s="116">
        <v>85</v>
      </c>
      <c r="I31" s="91">
        <v>83.5</v>
      </c>
      <c r="J31" s="91">
        <v>85</v>
      </c>
      <c r="K31" s="91">
        <v>83.5</v>
      </c>
      <c r="L31" s="91">
        <v>83.5</v>
      </c>
      <c r="M31" s="84"/>
    </row>
    <row r="32" spans="1:13" s="81" customFormat="1" ht="71.25" customHeight="1">
      <c r="A32" s="97" t="s">
        <v>77</v>
      </c>
      <c r="B32" s="98" t="s">
        <v>85</v>
      </c>
      <c r="C32" s="157"/>
      <c r="D32" s="158"/>
      <c r="E32" s="158"/>
      <c r="F32" s="158"/>
      <c r="G32" s="158"/>
      <c r="H32" s="158"/>
      <c r="I32" s="158"/>
      <c r="J32" s="158"/>
      <c r="K32" s="158"/>
      <c r="L32" s="158"/>
      <c r="M32" s="159"/>
    </row>
    <row r="33" spans="1:13" s="81" customFormat="1" ht="137.25" customHeight="1">
      <c r="A33" s="77" t="s">
        <v>83</v>
      </c>
      <c r="B33" s="78" t="s">
        <v>73</v>
      </c>
      <c r="C33" s="154"/>
      <c r="D33" s="155"/>
      <c r="E33" s="155"/>
      <c r="F33" s="155"/>
      <c r="G33" s="155"/>
      <c r="H33" s="155"/>
      <c r="I33" s="155"/>
      <c r="J33" s="155"/>
      <c r="K33" s="155"/>
      <c r="L33" s="155"/>
      <c r="M33" s="156"/>
    </row>
    <row r="34" spans="1:13" s="81" customFormat="1" ht="54.75" customHeight="1">
      <c r="A34" s="77"/>
      <c r="B34" s="83" t="s">
        <v>42</v>
      </c>
      <c r="C34" s="84" t="s">
        <v>46</v>
      </c>
      <c r="D34" s="84">
        <v>0.06</v>
      </c>
      <c r="E34" s="71">
        <v>7112</v>
      </c>
      <c r="F34" s="84">
        <v>7090</v>
      </c>
      <c r="G34" s="84">
        <v>3364</v>
      </c>
      <c r="H34" s="84">
        <v>3329</v>
      </c>
      <c r="I34" s="71">
        <v>7070</v>
      </c>
      <c r="J34" s="84">
        <v>6999</v>
      </c>
      <c r="K34" s="71">
        <v>7070</v>
      </c>
      <c r="L34" s="71">
        <v>7070</v>
      </c>
      <c r="M34" s="83" t="s">
        <v>130</v>
      </c>
    </row>
    <row r="35" spans="1:13" s="81" customFormat="1" ht="65.25" customHeight="1">
      <c r="A35" s="77"/>
      <c r="B35" s="83" t="s">
        <v>43</v>
      </c>
      <c r="C35" s="84" t="s">
        <v>49</v>
      </c>
      <c r="D35" s="84">
        <v>0.06</v>
      </c>
      <c r="E35" s="71">
        <v>112.28</v>
      </c>
      <c r="F35" s="84">
        <v>282.33</v>
      </c>
      <c r="G35" s="71">
        <v>141.41999999999999</v>
      </c>
      <c r="H35" s="84">
        <v>254.89</v>
      </c>
      <c r="I35" s="71">
        <v>141.18</v>
      </c>
      <c r="J35" s="84">
        <f>10680886.36/41975</f>
        <v>254.45828135795114</v>
      </c>
      <c r="K35" s="71">
        <v>141.18</v>
      </c>
      <c r="L35" s="71">
        <v>141.18</v>
      </c>
      <c r="M35" s="83" t="s">
        <v>112</v>
      </c>
    </row>
    <row r="36" spans="1:13" s="81" customFormat="1" ht="32.450000000000003" customHeight="1">
      <c r="A36" s="77"/>
      <c r="B36" s="83" t="s">
        <v>44</v>
      </c>
      <c r="C36" s="84" t="s">
        <v>45</v>
      </c>
      <c r="D36" s="84">
        <v>0.05</v>
      </c>
      <c r="E36" s="34">
        <v>40.25</v>
      </c>
      <c r="F36" s="84">
        <v>40.25</v>
      </c>
      <c r="G36" s="84">
        <v>41.09</v>
      </c>
      <c r="H36" s="84">
        <v>41.06</v>
      </c>
      <c r="I36" s="34">
        <v>41.22</v>
      </c>
      <c r="J36" s="87">
        <f>10680886.36/260110</f>
        <v>41.062959363346273</v>
      </c>
      <c r="K36" s="34">
        <v>41.22</v>
      </c>
      <c r="L36" s="34">
        <v>41.22</v>
      </c>
      <c r="M36" s="83"/>
    </row>
    <row r="37" spans="1:13" s="81" customFormat="1" ht="75.75" customHeight="1">
      <c r="A37" s="77" t="s">
        <v>104</v>
      </c>
      <c r="B37" s="78" t="s">
        <v>111</v>
      </c>
      <c r="C37" s="154"/>
      <c r="D37" s="155"/>
      <c r="E37" s="155"/>
      <c r="F37" s="155"/>
      <c r="G37" s="155"/>
      <c r="H37" s="155"/>
      <c r="I37" s="155"/>
      <c r="J37" s="155"/>
      <c r="K37" s="155"/>
      <c r="L37" s="155"/>
      <c r="M37" s="156"/>
    </row>
    <row r="38" spans="1:13" ht="74.25" customHeight="1">
      <c r="A38" s="110" t="s">
        <v>104</v>
      </c>
      <c r="B38" s="78" t="s">
        <v>105</v>
      </c>
      <c r="C38" s="165"/>
      <c r="D38" s="166"/>
      <c r="E38" s="166"/>
      <c r="F38" s="166"/>
      <c r="G38" s="166"/>
      <c r="H38" s="166"/>
      <c r="I38" s="166"/>
      <c r="J38" s="166"/>
      <c r="K38" s="166"/>
      <c r="L38" s="166"/>
      <c r="M38" s="167"/>
    </row>
    <row r="39" spans="1:13" ht="41.25" customHeight="1">
      <c r="A39" s="145" t="s">
        <v>107</v>
      </c>
      <c r="B39" s="83" t="s">
        <v>106</v>
      </c>
      <c r="C39" s="141" t="s">
        <v>92</v>
      </c>
      <c r="D39" s="141">
        <v>0.05</v>
      </c>
      <c r="E39" s="141">
        <v>4</v>
      </c>
      <c r="F39" s="141">
        <v>4</v>
      </c>
      <c r="G39" s="141"/>
      <c r="H39" s="141"/>
      <c r="I39" s="141">
        <v>4</v>
      </c>
      <c r="J39" s="141">
        <v>4</v>
      </c>
      <c r="K39" s="141">
        <v>4</v>
      </c>
      <c r="L39" s="141">
        <v>4</v>
      </c>
      <c r="M39" s="109"/>
    </row>
    <row r="40" spans="1:13" s="102" customFormat="1" ht="32.25" customHeight="1">
      <c r="A40" s="146" t="s">
        <v>122</v>
      </c>
      <c r="B40" s="146"/>
      <c r="C40" s="147"/>
      <c r="D40" s="100"/>
      <c r="E40" s="100"/>
      <c r="G40" s="100"/>
      <c r="H40" s="100"/>
      <c r="I40" s="101" t="s">
        <v>131</v>
      </c>
      <c r="J40" s="100"/>
      <c r="K40" s="100"/>
      <c r="L40" s="100"/>
    </row>
    <row r="41" spans="1:13" s="106" customFormat="1" ht="29.25" customHeight="1">
      <c r="A41" s="103"/>
      <c r="B41" s="103"/>
      <c r="C41" s="103"/>
      <c r="D41" s="103"/>
      <c r="E41" s="104"/>
      <c r="F41" s="104"/>
      <c r="G41" s="105"/>
      <c r="H41" s="105"/>
      <c r="I41" s="105"/>
      <c r="J41" s="105"/>
      <c r="K41" s="104"/>
      <c r="L41" s="104"/>
    </row>
    <row r="42" spans="1:13" ht="16.5" customHeight="1">
      <c r="A42" s="102"/>
      <c r="B42" s="102"/>
    </row>
    <row r="43" spans="1:13" ht="13.5" customHeight="1">
      <c r="A43" s="102"/>
      <c r="B43" s="102"/>
    </row>
  </sheetData>
  <mergeCells count="22">
    <mergeCell ref="M5:M7"/>
    <mergeCell ref="I6:J6"/>
    <mergeCell ref="K6:K7"/>
    <mergeCell ref="L6:L7"/>
    <mergeCell ref="C38:M38"/>
    <mergeCell ref="C37:M37"/>
    <mergeCell ref="A40:C40"/>
    <mergeCell ref="A5:A7"/>
    <mergeCell ref="I1:M1"/>
    <mergeCell ref="E5:F6"/>
    <mergeCell ref="C33:M33"/>
    <mergeCell ref="C32:M32"/>
    <mergeCell ref="B3:M3"/>
    <mergeCell ref="C27:M27"/>
    <mergeCell ref="D5:D7"/>
    <mergeCell ref="B5:B7"/>
    <mergeCell ref="C15:M15"/>
    <mergeCell ref="C16:M16"/>
    <mergeCell ref="G5:J5"/>
    <mergeCell ref="G6:H6"/>
    <mergeCell ref="C5:C7"/>
    <mergeCell ref="K5:L5"/>
  </mergeCells>
  <phoneticPr fontId="1" type="noConversion"/>
  <pageMargins left="0" right="0" top="0.39370078740157483" bottom="0" header="0.51181102362204722" footer="0.35433070866141736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4"/>
  <sheetViews>
    <sheetView view="pageBreakPreview" zoomScale="80" zoomScaleNormal="70" zoomScaleSheetLayoutView="80" workbookViewId="0">
      <pane xSplit="8" ySplit="8" topLeftCell="I21" activePane="bottomRight" state="frozen"/>
      <selection pane="topRight" activeCell="H1" sqref="H1"/>
      <selection pane="bottomLeft" activeCell="A11" sqref="A11"/>
      <selection pane="bottomRight" activeCell="Q15" sqref="Q15"/>
    </sheetView>
  </sheetViews>
  <sheetFormatPr defaultColWidth="9.140625" defaultRowHeight="15"/>
  <cols>
    <col min="1" max="1" width="6.85546875" style="26" customWidth="1"/>
    <col min="2" max="2" width="25.5703125" style="26" customWidth="1"/>
    <col min="3" max="3" width="31.7109375" style="26" customWidth="1"/>
    <col min="4" max="4" width="22.7109375" style="26" customWidth="1"/>
    <col min="5" max="5" width="5.85546875" style="26" customWidth="1"/>
    <col min="6" max="6" width="7.5703125" style="27" customWidth="1"/>
    <col min="7" max="7" width="11.140625" style="26" customWidth="1"/>
    <col min="8" max="8" width="5" style="26" customWidth="1"/>
    <col min="9" max="9" width="16.42578125" style="26" customWidth="1"/>
    <col min="10" max="10" width="18" style="26" customWidth="1"/>
    <col min="11" max="11" width="15.7109375" style="26" customWidth="1"/>
    <col min="12" max="12" width="16" style="26" customWidth="1"/>
    <col min="13" max="13" width="15.7109375" style="28" customWidth="1"/>
    <col min="14" max="14" width="15.5703125" style="28" customWidth="1"/>
    <col min="15" max="15" width="16.28515625" style="26" customWidth="1"/>
    <col min="16" max="16" width="15.42578125" style="26" customWidth="1"/>
    <col min="17" max="17" width="15" style="26" customWidth="1"/>
    <col min="18" max="18" width="9.140625" style="26"/>
    <col min="19" max="19" width="9.140625" style="26" customWidth="1"/>
    <col min="20" max="16384" width="9.140625" style="26"/>
  </cols>
  <sheetData>
    <row r="1" spans="1:20" ht="33.75" customHeight="1">
      <c r="O1" s="186"/>
      <c r="P1" s="187"/>
      <c r="Q1" s="187"/>
    </row>
    <row r="2" spans="1:20" s="36" customFormat="1" ht="25.5" customHeight="1">
      <c r="B2" s="191" t="s">
        <v>127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20" s="36" customFormat="1" ht="75" customHeight="1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20" s="36" customFormat="1" ht="15.7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  <c r="N4" s="38"/>
      <c r="O4" s="37"/>
      <c r="P4" s="37"/>
      <c r="Q4" s="39"/>
    </row>
    <row r="5" spans="1:20" s="36" customFormat="1" ht="18" customHeight="1">
      <c r="A5" s="177" t="s">
        <v>0</v>
      </c>
      <c r="B5" s="176" t="s">
        <v>62</v>
      </c>
      <c r="C5" s="176" t="s">
        <v>25</v>
      </c>
      <c r="D5" s="176" t="s">
        <v>26</v>
      </c>
      <c r="E5" s="176" t="s">
        <v>14</v>
      </c>
      <c r="F5" s="176"/>
      <c r="G5" s="176"/>
      <c r="H5" s="176"/>
      <c r="I5" s="183" t="s">
        <v>65</v>
      </c>
      <c r="J5" s="183"/>
      <c r="K5" s="183"/>
      <c r="L5" s="183"/>
      <c r="M5" s="183"/>
      <c r="N5" s="183"/>
      <c r="O5" s="183"/>
      <c r="P5" s="183"/>
      <c r="Q5" s="176" t="s">
        <v>21</v>
      </c>
    </row>
    <row r="6" spans="1:20" s="36" customFormat="1" ht="15.75" customHeight="1">
      <c r="A6" s="178"/>
      <c r="B6" s="176"/>
      <c r="C6" s="176"/>
      <c r="D6" s="176"/>
      <c r="E6" s="176" t="s">
        <v>15</v>
      </c>
      <c r="F6" s="192" t="s">
        <v>19</v>
      </c>
      <c r="G6" s="176" t="s">
        <v>16</v>
      </c>
      <c r="H6" s="176" t="s">
        <v>17</v>
      </c>
      <c r="I6" s="182" t="s">
        <v>116</v>
      </c>
      <c r="J6" s="182"/>
      <c r="K6" s="182" t="s">
        <v>117</v>
      </c>
      <c r="L6" s="182"/>
      <c r="M6" s="182"/>
      <c r="N6" s="182"/>
      <c r="O6" s="176" t="s">
        <v>1</v>
      </c>
      <c r="P6" s="176"/>
      <c r="Q6" s="176"/>
      <c r="T6" s="40"/>
    </row>
    <row r="7" spans="1:20" s="36" customFormat="1" ht="15.75" customHeight="1">
      <c r="A7" s="178"/>
      <c r="B7" s="176"/>
      <c r="C7" s="176"/>
      <c r="D7" s="176"/>
      <c r="E7" s="176"/>
      <c r="F7" s="192"/>
      <c r="G7" s="176"/>
      <c r="H7" s="176"/>
      <c r="I7" s="182"/>
      <c r="J7" s="182"/>
      <c r="K7" s="176" t="s">
        <v>61</v>
      </c>
      <c r="L7" s="176"/>
      <c r="M7" s="181" t="s">
        <v>8</v>
      </c>
      <c r="N7" s="181"/>
      <c r="O7" s="176"/>
      <c r="P7" s="176"/>
      <c r="Q7" s="176"/>
    </row>
    <row r="8" spans="1:20" s="36" customFormat="1" ht="84.75" customHeight="1">
      <c r="A8" s="179"/>
      <c r="B8" s="176"/>
      <c r="C8" s="176"/>
      <c r="D8" s="176"/>
      <c r="E8" s="176"/>
      <c r="F8" s="192"/>
      <c r="G8" s="176"/>
      <c r="H8" s="176"/>
      <c r="I8" s="41" t="s">
        <v>2</v>
      </c>
      <c r="J8" s="41" t="s">
        <v>3</v>
      </c>
      <c r="K8" s="41" t="s">
        <v>2</v>
      </c>
      <c r="L8" s="41" t="s">
        <v>3</v>
      </c>
      <c r="M8" s="31" t="s">
        <v>2</v>
      </c>
      <c r="N8" s="31" t="s">
        <v>3</v>
      </c>
      <c r="O8" s="114" t="s">
        <v>110</v>
      </c>
      <c r="P8" s="114" t="s">
        <v>119</v>
      </c>
      <c r="Q8" s="176"/>
    </row>
    <row r="9" spans="1:20" s="46" customFormat="1" ht="33" customHeight="1">
      <c r="A9" s="174" t="s">
        <v>63</v>
      </c>
      <c r="B9" s="189" t="s">
        <v>64</v>
      </c>
      <c r="C9" s="189" t="s">
        <v>36</v>
      </c>
      <c r="D9" s="42" t="s">
        <v>18</v>
      </c>
      <c r="E9" s="43" t="s">
        <v>57</v>
      </c>
      <c r="F9" s="44" t="s">
        <v>57</v>
      </c>
      <c r="G9" s="43" t="s">
        <v>57</v>
      </c>
      <c r="H9" s="43" t="s">
        <v>57</v>
      </c>
      <c r="I9" s="45">
        <f>I11+I12+I14+I13</f>
        <v>97111.301229999997</v>
      </c>
      <c r="J9" s="45">
        <f>J11+J12+J14+J13</f>
        <v>83570.193369999994</v>
      </c>
      <c r="K9" s="45">
        <f>K11+K12+K14+K13</f>
        <v>5420.5105299999996</v>
      </c>
      <c r="L9" s="45">
        <f t="shared" ref="L9:N9" si="0">L11+L12+L14+L13</f>
        <v>5399.2492700000003</v>
      </c>
      <c r="M9" s="45">
        <f t="shared" si="0"/>
        <v>107838.14098</v>
      </c>
      <c r="N9" s="45">
        <f t="shared" si="0"/>
        <v>92939.189129999999</v>
      </c>
      <c r="O9" s="45">
        <f t="shared" ref="O9" si="1">O11+O12+O14</f>
        <v>12045.3</v>
      </c>
      <c r="P9" s="45">
        <f>P11+P12+P14</f>
        <v>12080.3</v>
      </c>
      <c r="Q9" s="59"/>
    </row>
    <row r="10" spans="1:20" s="53" customFormat="1" ht="18.75" customHeight="1">
      <c r="A10" s="175"/>
      <c r="B10" s="190"/>
      <c r="C10" s="190"/>
      <c r="D10" s="47" t="s">
        <v>27</v>
      </c>
      <c r="E10" s="48"/>
      <c r="F10" s="49"/>
      <c r="G10" s="48"/>
      <c r="H10" s="48"/>
      <c r="I10" s="50"/>
      <c r="J10" s="50"/>
      <c r="K10" s="51"/>
      <c r="L10" s="51"/>
      <c r="M10" s="50"/>
      <c r="N10" s="50"/>
      <c r="O10" s="51"/>
      <c r="P10" s="51"/>
      <c r="Q10" s="52"/>
    </row>
    <row r="11" spans="1:20" s="53" customFormat="1" ht="57.75" customHeight="1">
      <c r="A11" s="175"/>
      <c r="B11" s="190"/>
      <c r="C11" s="190"/>
      <c r="D11" s="54" t="s">
        <v>56</v>
      </c>
      <c r="E11" s="49">
        <v>132</v>
      </c>
      <c r="F11" s="49" t="s">
        <v>57</v>
      </c>
      <c r="G11" s="48" t="s">
        <v>57</v>
      </c>
      <c r="H11" s="48" t="s">
        <v>57</v>
      </c>
      <c r="I11" s="50">
        <f t="shared" ref="I11:N11" si="2">I17</f>
        <v>44377.395210000002</v>
      </c>
      <c r="J11" s="50">
        <f t="shared" si="2"/>
        <v>38434.930220000002</v>
      </c>
      <c r="K11" s="51">
        <f t="shared" si="2"/>
        <v>1252.2</v>
      </c>
      <c r="L11" s="51">
        <f t="shared" si="2"/>
        <v>1248.09617</v>
      </c>
      <c r="M11" s="51">
        <f t="shared" si="2"/>
        <v>86530.326979999998</v>
      </c>
      <c r="N11" s="51">
        <f t="shared" si="2"/>
        <v>71711.276029999994</v>
      </c>
      <c r="O11" s="51">
        <f t="shared" ref="O11:P11" si="3">O17</f>
        <v>1281.8</v>
      </c>
      <c r="P11" s="51">
        <f t="shared" si="3"/>
        <v>1316.8</v>
      </c>
      <c r="Q11" s="52"/>
    </row>
    <row r="12" spans="1:20" s="53" customFormat="1" ht="49.5" customHeight="1">
      <c r="A12" s="175"/>
      <c r="B12" s="190"/>
      <c r="C12" s="190"/>
      <c r="D12" s="54" t="s">
        <v>58</v>
      </c>
      <c r="E12" s="49" t="s">
        <v>34</v>
      </c>
      <c r="F12" s="49" t="s">
        <v>57</v>
      </c>
      <c r="G12" s="48" t="s">
        <v>57</v>
      </c>
      <c r="H12" s="48" t="s">
        <v>57</v>
      </c>
      <c r="I12" s="51">
        <f>I25+I28</f>
        <v>10615.2</v>
      </c>
      <c r="J12" s="51">
        <f>J25+J28</f>
        <v>10591.51511</v>
      </c>
      <c r="K12" s="51">
        <f>K25+K28</f>
        <v>4168.3105299999997</v>
      </c>
      <c r="L12" s="51">
        <f>L25+L28</f>
        <v>4151.1531000000004</v>
      </c>
      <c r="M12" s="51">
        <f>M25+M28</f>
        <v>10763.5</v>
      </c>
      <c r="N12" s="51">
        <f>N23+N26</f>
        <v>10683.599099999999</v>
      </c>
      <c r="O12" s="51">
        <f t="shared" ref="O12:P12" si="4">O23+O26</f>
        <v>10763.5</v>
      </c>
      <c r="P12" s="51">
        <f t="shared" si="4"/>
        <v>10763.5</v>
      </c>
      <c r="Q12" s="52"/>
    </row>
    <row r="13" spans="1:20" s="53" customFormat="1" ht="128.25" customHeight="1">
      <c r="A13" s="175"/>
      <c r="B13" s="190"/>
      <c r="C13" s="190"/>
      <c r="D13" s="55" t="s">
        <v>95</v>
      </c>
      <c r="E13" s="56" t="s">
        <v>67</v>
      </c>
      <c r="F13" s="56"/>
      <c r="G13" s="56"/>
      <c r="H13" s="33"/>
      <c r="I13" s="57">
        <f t="shared" ref="I13:N14" si="5">I18</f>
        <v>18.399999999999999</v>
      </c>
      <c r="J13" s="57">
        <f t="shared" si="5"/>
        <v>18.399999999999999</v>
      </c>
      <c r="K13" s="52">
        <f t="shared" si="5"/>
        <v>0</v>
      </c>
      <c r="L13" s="52">
        <f t="shared" si="5"/>
        <v>0</v>
      </c>
      <c r="M13" s="52">
        <f t="shared" si="5"/>
        <v>0</v>
      </c>
      <c r="N13" s="52">
        <f t="shared" si="5"/>
        <v>0</v>
      </c>
      <c r="O13" s="52"/>
      <c r="P13" s="52"/>
      <c r="Q13" s="52"/>
    </row>
    <row r="14" spans="1:20" s="53" customFormat="1" ht="34.5" customHeight="1">
      <c r="A14" s="175"/>
      <c r="B14" s="190"/>
      <c r="C14" s="190"/>
      <c r="D14" s="47" t="s">
        <v>59</v>
      </c>
      <c r="E14" s="49" t="s">
        <v>47</v>
      </c>
      <c r="F14" s="49" t="s">
        <v>57</v>
      </c>
      <c r="G14" s="48" t="s">
        <v>57</v>
      </c>
      <c r="H14" s="48" t="s">
        <v>57</v>
      </c>
      <c r="I14" s="51">
        <f t="shared" si="5"/>
        <v>42100.306020000004</v>
      </c>
      <c r="J14" s="51">
        <f t="shared" si="5"/>
        <v>34525.348039999997</v>
      </c>
      <c r="K14" s="52">
        <f t="shared" si="5"/>
        <v>0</v>
      </c>
      <c r="L14" s="52">
        <f t="shared" si="5"/>
        <v>0</v>
      </c>
      <c r="M14" s="51">
        <f t="shared" si="5"/>
        <v>10544.314</v>
      </c>
      <c r="N14" s="51">
        <f t="shared" si="5"/>
        <v>10544.314</v>
      </c>
      <c r="O14" s="52">
        <f t="shared" ref="O14:P14" si="6">O19+O22</f>
        <v>0</v>
      </c>
      <c r="P14" s="52">
        <f t="shared" si="6"/>
        <v>0</v>
      </c>
      <c r="Q14" s="52"/>
    </row>
    <row r="15" spans="1:20" s="46" customFormat="1" ht="36.75" customHeight="1">
      <c r="A15" s="180"/>
      <c r="B15" s="188" t="s">
        <v>20</v>
      </c>
      <c r="C15" s="188" t="s">
        <v>35</v>
      </c>
      <c r="D15" s="58" t="s">
        <v>18</v>
      </c>
      <c r="E15" s="43" t="s">
        <v>57</v>
      </c>
      <c r="F15" s="44" t="s">
        <v>57</v>
      </c>
      <c r="G15" s="43" t="s">
        <v>57</v>
      </c>
      <c r="H15" s="43" t="s">
        <v>57</v>
      </c>
      <c r="I15" s="45">
        <f>I17+I18+I19</f>
        <v>86496.10123</v>
      </c>
      <c r="J15" s="45">
        <f>J17+J18+J19</f>
        <v>72978.678260000001</v>
      </c>
      <c r="K15" s="45">
        <f t="shared" ref="K15:N15" si="7">K17+K19+K18</f>
        <v>1252.2</v>
      </c>
      <c r="L15" s="45">
        <f t="shared" si="7"/>
        <v>1248.09617</v>
      </c>
      <c r="M15" s="45">
        <f>M17+M19+M18</f>
        <v>97074.640979999996</v>
      </c>
      <c r="N15" s="45">
        <f t="shared" si="7"/>
        <v>82255.590029999992</v>
      </c>
      <c r="O15" s="45">
        <f t="shared" ref="O15" si="8">O17+O19</f>
        <v>1281.8</v>
      </c>
      <c r="P15" s="45">
        <f>P17+P18+P19</f>
        <v>1316.8</v>
      </c>
      <c r="Q15" s="59"/>
    </row>
    <row r="16" spans="1:20" s="62" customFormat="1" ht="21.75" customHeight="1">
      <c r="A16" s="180"/>
      <c r="B16" s="188"/>
      <c r="C16" s="188"/>
      <c r="D16" s="60" t="s">
        <v>27</v>
      </c>
      <c r="E16" s="33"/>
      <c r="F16" s="44" t="s">
        <v>57</v>
      </c>
      <c r="G16" s="43" t="s">
        <v>57</v>
      </c>
      <c r="H16" s="43" t="s">
        <v>57</v>
      </c>
      <c r="I16" s="50"/>
      <c r="J16" s="50"/>
      <c r="K16" s="50"/>
      <c r="L16" s="50"/>
      <c r="M16" s="50"/>
      <c r="N16" s="50"/>
      <c r="O16" s="50"/>
      <c r="P16" s="50"/>
      <c r="Q16" s="61"/>
    </row>
    <row r="17" spans="1:17" s="62" customFormat="1" ht="57" customHeight="1">
      <c r="A17" s="180"/>
      <c r="B17" s="188"/>
      <c r="C17" s="188"/>
      <c r="D17" s="55" t="s">
        <v>56</v>
      </c>
      <c r="E17" s="33">
        <v>132</v>
      </c>
      <c r="F17" s="56" t="s">
        <v>57</v>
      </c>
      <c r="G17" s="56" t="s">
        <v>57</v>
      </c>
      <c r="H17" s="33" t="s">
        <v>57</v>
      </c>
      <c r="I17" s="57">
        <v>44377.395210000002</v>
      </c>
      <c r="J17" s="50">
        <v>38434.930220000002</v>
      </c>
      <c r="K17" s="57">
        <v>1252.2</v>
      </c>
      <c r="L17" s="50">
        <v>1248.09617</v>
      </c>
      <c r="M17" s="57">
        <v>86530.326979999998</v>
      </c>
      <c r="N17" s="50">
        <v>71711.276029999994</v>
      </c>
      <c r="O17" s="51">
        <v>1281.8</v>
      </c>
      <c r="P17" s="51">
        <v>1316.8</v>
      </c>
      <c r="Q17" s="61"/>
    </row>
    <row r="18" spans="1:17" s="62" customFormat="1" ht="127.5" customHeight="1">
      <c r="A18" s="180"/>
      <c r="B18" s="188"/>
      <c r="C18" s="188"/>
      <c r="D18" s="55" t="s">
        <v>95</v>
      </c>
      <c r="E18" s="56" t="s">
        <v>67</v>
      </c>
      <c r="F18" s="56"/>
      <c r="G18" s="56"/>
      <c r="H18" s="33"/>
      <c r="I18" s="64">
        <v>18.399999999999999</v>
      </c>
      <c r="J18" s="64">
        <v>18.399999999999999</v>
      </c>
      <c r="K18" s="64">
        <v>0</v>
      </c>
      <c r="L18" s="61">
        <v>0</v>
      </c>
      <c r="M18" s="64">
        <v>0</v>
      </c>
      <c r="N18" s="64">
        <v>0</v>
      </c>
      <c r="O18" s="64">
        <v>0</v>
      </c>
      <c r="P18" s="64">
        <v>0</v>
      </c>
      <c r="Q18" s="61"/>
    </row>
    <row r="19" spans="1:17" s="62" customFormat="1" ht="114.75" customHeight="1">
      <c r="A19" s="180"/>
      <c r="B19" s="188"/>
      <c r="C19" s="188"/>
      <c r="D19" s="55" t="s">
        <v>66</v>
      </c>
      <c r="E19" s="56" t="s">
        <v>47</v>
      </c>
      <c r="F19" s="56" t="s">
        <v>57</v>
      </c>
      <c r="G19" s="56" t="s">
        <v>57</v>
      </c>
      <c r="H19" s="33" t="s">
        <v>57</v>
      </c>
      <c r="I19" s="57">
        <v>42100.306020000004</v>
      </c>
      <c r="J19" s="57">
        <v>34525.348039999997</v>
      </c>
      <c r="K19" s="64">
        <v>0</v>
      </c>
      <c r="L19" s="64">
        <v>0</v>
      </c>
      <c r="M19" s="57">
        <v>10544.314</v>
      </c>
      <c r="N19" s="57">
        <v>10544.314</v>
      </c>
      <c r="O19" s="64">
        <v>0</v>
      </c>
      <c r="P19" s="64">
        <v>0</v>
      </c>
      <c r="Q19" s="61"/>
    </row>
    <row r="20" spans="1:17" s="62" customFormat="1" ht="30" customHeight="1">
      <c r="A20" s="171"/>
      <c r="B20" s="168" t="s">
        <v>89</v>
      </c>
      <c r="C20" s="168" t="s">
        <v>88</v>
      </c>
      <c r="D20" s="58" t="s">
        <v>18</v>
      </c>
      <c r="E20" s="43" t="s">
        <v>57</v>
      </c>
      <c r="F20" s="44" t="s">
        <v>57</v>
      </c>
      <c r="G20" s="43" t="s">
        <v>57</v>
      </c>
      <c r="H20" s="43" t="s">
        <v>57</v>
      </c>
      <c r="I20" s="64"/>
      <c r="J20" s="64"/>
      <c r="K20" s="64"/>
      <c r="L20" s="61"/>
      <c r="M20" s="64"/>
      <c r="N20" s="64"/>
      <c r="O20" s="64"/>
      <c r="P20" s="64"/>
      <c r="Q20" s="61"/>
    </row>
    <row r="21" spans="1:17" s="62" customFormat="1" ht="15.75" customHeight="1">
      <c r="A21" s="172"/>
      <c r="B21" s="169"/>
      <c r="C21" s="169"/>
      <c r="D21" s="60" t="s">
        <v>27</v>
      </c>
      <c r="E21" s="33"/>
      <c r="F21" s="44" t="s">
        <v>57</v>
      </c>
      <c r="G21" s="43" t="s">
        <v>57</v>
      </c>
      <c r="H21" s="43" t="s">
        <v>57</v>
      </c>
      <c r="I21" s="64"/>
      <c r="J21" s="64"/>
      <c r="K21" s="64"/>
      <c r="L21" s="61"/>
      <c r="M21" s="64"/>
      <c r="N21" s="64"/>
      <c r="O21" s="64"/>
      <c r="P21" s="64"/>
      <c r="Q21" s="61"/>
    </row>
    <row r="22" spans="1:17" s="62" customFormat="1" ht="83.25" customHeight="1">
      <c r="A22" s="172"/>
      <c r="B22" s="169"/>
      <c r="C22" s="169"/>
      <c r="D22" s="55" t="s">
        <v>95</v>
      </c>
      <c r="E22" s="56" t="s">
        <v>67</v>
      </c>
      <c r="F22" s="56" t="s">
        <v>57</v>
      </c>
      <c r="G22" s="56" t="s">
        <v>57</v>
      </c>
      <c r="H22" s="33" t="s">
        <v>57</v>
      </c>
      <c r="I22" s="64"/>
      <c r="J22" s="64"/>
      <c r="K22" s="64"/>
      <c r="L22" s="61"/>
      <c r="M22" s="64"/>
      <c r="N22" s="64"/>
      <c r="O22" s="64"/>
      <c r="P22" s="64"/>
      <c r="Q22" s="61"/>
    </row>
    <row r="23" spans="1:17" s="62" customFormat="1" ht="76.5" customHeight="1">
      <c r="A23" s="171"/>
      <c r="B23" s="168" t="s">
        <v>90</v>
      </c>
      <c r="C23" s="168" t="s">
        <v>76</v>
      </c>
      <c r="D23" s="42" t="s">
        <v>94</v>
      </c>
      <c r="E23" s="43" t="s">
        <v>57</v>
      </c>
      <c r="F23" s="44" t="s">
        <v>57</v>
      </c>
      <c r="G23" s="43" t="s">
        <v>57</v>
      </c>
      <c r="H23" s="43" t="s">
        <v>57</v>
      </c>
      <c r="I23" s="61">
        <f t="shared" ref="I23" si="9">I25</f>
        <v>10615.1</v>
      </c>
      <c r="J23" s="61">
        <f>J25</f>
        <v>10591.41534</v>
      </c>
      <c r="K23" s="61">
        <f t="shared" ref="K23:L23" si="10">K25</f>
        <v>4168.3105299999997</v>
      </c>
      <c r="L23" s="61">
        <f t="shared" si="10"/>
        <v>4151.1531000000004</v>
      </c>
      <c r="M23" s="137">
        <f>M25</f>
        <v>10763.4</v>
      </c>
      <c r="N23" s="137">
        <f t="shared" ref="N23:P23" si="11">N25</f>
        <v>10683.599099999999</v>
      </c>
      <c r="O23" s="61">
        <f t="shared" si="11"/>
        <v>10763.4</v>
      </c>
      <c r="P23" s="61">
        <f t="shared" si="11"/>
        <v>10763.4</v>
      </c>
      <c r="Q23" s="61"/>
    </row>
    <row r="24" spans="1:17" s="62" customFormat="1" ht="33" customHeight="1">
      <c r="A24" s="172"/>
      <c r="B24" s="169"/>
      <c r="C24" s="169"/>
      <c r="D24" s="63" t="s">
        <v>27</v>
      </c>
      <c r="E24" s="33"/>
      <c r="F24" s="56"/>
      <c r="G24" s="33"/>
      <c r="H24" s="33"/>
      <c r="I24" s="64"/>
      <c r="J24" s="61"/>
      <c r="K24" s="61"/>
      <c r="L24" s="61"/>
      <c r="M24" s="64"/>
      <c r="N24" s="61"/>
      <c r="O24" s="64"/>
      <c r="P24" s="64"/>
      <c r="Q24" s="61"/>
    </row>
    <row r="25" spans="1:17" s="62" customFormat="1" ht="178.5" customHeight="1">
      <c r="A25" s="173"/>
      <c r="B25" s="170"/>
      <c r="C25" s="170"/>
      <c r="D25" s="63" t="s">
        <v>58</v>
      </c>
      <c r="E25" s="56" t="s">
        <v>34</v>
      </c>
      <c r="F25" s="56" t="s">
        <v>57</v>
      </c>
      <c r="G25" s="56" t="s">
        <v>57</v>
      </c>
      <c r="H25" s="33" t="s">
        <v>57</v>
      </c>
      <c r="I25" s="61">
        <v>10615.1</v>
      </c>
      <c r="J25" s="61">
        <v>10591.41534</v>
      </c>
      <c r="K25" s="61">
        <v>4168.3105299999997</v>
      </c>
      <c r="L25" s="61">
        <v>4151.1531000000004</v>
      </c>
      <c r="M25" s="137">
        <v>10763.4</v>
      </c>
      <c r="N25" s="137">
        <v>10683.599099999999</v>
      </c>
      <c r="O25" s="61">
        <v>10763.4</v>
      </c>
      <c r="P25" s="61">
        <v>10763.4</v>
      </c>
      <c r="Q25" s="61"/>
    </row>
    <row r="26" spans="1:17" s="62" customFormat="1" ht="76.5" customHeight="1">
      <c r="A26" s="171"/>
      <c r="B26" s="168" t="s">
        <v>91</v>
      </c>
      <c r="C26" s="168" t="s">
        <v>99</v>
      </c>
      <c r="D26" s="42" t="s">
        <v>94</v>
      </c>
      <c r="E26" s="70" t="s">
        <v>57</v>
      </c>
      <c r="F26" s="44" t="s">
        <v>57</v>
      </c>
      <c r="G26" s="70" t="s">
        <v>57</v>
      </c>
      <c r="H26" s="70" t="s">
        <v>57</v>
      </c>
      <c r="I26" s="61">
        <f t="shared" ref="I26" si="12">I28</f>
        <v>0.1</v>
      </c>
      <c r="J26" s="61">
        <f>J28</f>
        <v>9.9769999999999998E-2</v>
      </c>
      <c r="K26" s="61">
        <v>0</v>
      </c>
      <c r="L26" s="61">
        <v>0</v>
      </c>
      <c r="M26" s="61">
        <f>M28</f>
        <v>0.1</v>
      </c>
      <c r="N26" s="61">
        <f>N28</f>
        <v>0</v>
      </c>
      <c r="O26" s="61">
        <f t="shared" ref="O26:P26" si="13">O28</f>
        <v>0.1</v>
      </c>
      <c r="P26" s="61">
        <f t="shared" si="13"/>
        <v>0.1</v>
      </c>
      <c r="Q26" s="61"/>
    </row>
    <row r="27" spans="1:17" s="62" customFormat="1" ht="33" customHeight="1">
      <c r="A27" s="172"/>
      <c r="B27" s="169"/>
      <c r="C27" s="169"/>
      <c r="D27" s="68" t="s">
        <v>27</v>
      </c>
      <c r="E27" s="69"/>
      <c r="F27" s="56"/>
      <c r="G27" s="69"/>
      <c r="H27" s="69"/>
      <c r="I27" s="64"/>
      <c r="J27" s="61"/>
      <c r="K27" s="61"/>
      <c r="L27" s="61"/>
      <c r="M27" s="64"/>
      <c r="N27" s="61"/>
      <c r="O27" s="64"/>
      <c r="P27" s="64"/>
      <c r="Q27" s="61"/>
    </row>
    <row r="28" spans="1:17" s="62" customFormat="1" ht="178.5" customHeight="1">
      <c r="A28" s="173"/>
      <c r="B28" s="170"/>
      <c r="C28" s="170"/>
      <c r="D28" s="68" t="s">
        <v>58</v>
      </c>
      <c r="E28" s="56" t="s">
        <v>34</v>
      </c>
      <c r="F28" s="56" t="s">
        <v>57</v>
      </c>
      <c r="G28" s="56" t="s">
        <v>57</v>
      </c>
      <c r="H28" s="69" t="s">
        <v>57</v>
      </c>
      <c r="I28" s="118">
        <v>0.1</v>
      </c>
      <c r="J28" s="118">
        <v>9.9769999999999998E-2</v>
      </c>
      <c r="K28" s="61">
        <v>0</v>
      </c>
      <c r="L28" s="61">
        <v>0</v>
      </c>
      <c r="M28" s="118">
        <v>0.1</v>
      </c>
      <c r="N28" s="118">
        <v>0</v>
      </c>
      <c r="O28" s="118">
        <v>0.1</v>
      </c>
      <c r="P28" s="118">
        <v>0.1</v>
      </c>
      <c r="Q28" s="61"/>
    </row>
    <row r="29" spans="1:17" s="65" customFormat="1" ht="15.75">
      <c r="F29" s="66"/>
    </row>
    <row r="30" spans="1:17" s="2" customFormat="1" ht="32.25" customHeight="1">
      <c r="A30" s="184" t="s">
        <v>122</v>
      </c>
      <c r="B30" s="184"/>
      <c r="C30" s="185"/>
      <c r="D30" s="3"/>
      <c r="E30" s="3"/>
      <c r="F30" s="67" t="s">
        <v>123</v>
      </c>
      <c r="G30" s="3"/>
      <c r="H30" s="3"/>
      <c r="I30" s="3"/>
      <c r="J30" s="3"/>
      <c r="K30" s="3"/>
      <c r="L30" s="3"/>
    </row>
    <row r="31" spans="1:17" s="65" customFormat="1" ht="15.75">
      <c r="F31" s="66"/>
    </row>
    <row r="32" spans="1:17" s="28" customFormat="1">
      <c r="F32" s="29"/>
    </row>
    <row r="33" spans="4:12" s="28" customFormat="1" ht="149.25" customHeight="1">
      <c r="D33" s="30"/>
      <c r="E33" s="4"/>
      <c r="F33" s="25"/>
      <c r="G33" s="4"/>
      <c r="H33" s="4"/>
      <c r="I33" s="4"/>
      <c r="J33" s="30"/>
      <c r="K33" s="30"/>
      <c r="L33" s="30"/>
    </row>
    <row r="34" spans="4:12" s="28" customFormat="1">
      <c r="F34" s="29"/>
    </row>
    <row r="35" spans="4:12" s="28" customFormat="1">
      <c r="F35" s="29"/>
    </row>
    <row r="36" spans="4:12" s="28" customFormat="1">
      <c r="F36" s="29"/>
    </row>
    <row r="37" spans="4:12" s="28" customFormat="1">
      <c r="F37" s="29"/>
    </row>
    <row r="38" spans="4:12" s="28" customFormat="1">
      <c r="F38" s="29"/>
    </row>
    <row r="39" spans="4:12" s="28" customFormat="1">
      <c r="F39" s="29"/>
    </row>
    <row r="40" spans="4:12" s="28" customFormat="1">
      <c r="F40" s="29"/>
    </row>
    <row r="41" spans="4:12" s="28" customFormat="1">
      <c r="F41" s="29"/>
    </row>
    <row r="42" spans="4:12" s="28" customFormat="1">
      <c r="F42" s="29"/>
    </row>
    <row r="43" spans="4:12" s="28" customFormat="1">
      <c r="F43" s="29"/>
    </row>
    <row r="44" spans="4:12" s="28" customFormat="1">
      <c r="F44" s="29"/>
    </row>
  </sheetData>
  <mergeCells count="34">
    <mergeCell ref="A30:C30"/>
    <mergeCell ref="O1:Q1"/>
    <mergeCell ref="C23:C25"/>
    <mergeCell ref="B23:B25"/>
    <mergeCell ref="C15:C19"/>
    <mergeCell ref="B15:B19"/>
    <mergeCell ref="B9:B14"/>
    <mergeCell ref="C9:C14"/>
    <mergeCell ref="C20:C22"/>
    <mergeCell ref="B20:B22"/>
    <mergeCell ref="D5:D8"/>
    <mergeCell ref="C5:C8"/>
    <mergeCell ref="B2:Q3"/>
    <mergeCell ref="E6:E8"/>
    <mergeCell ref="F6:F8"/>
    <mergeCell ref="K6:N6"/>
    <mergeCell ref="Q5:Q8"/>
    <mergeCell ref="O6:P7"/>
    <mergeCell ref="K7:L7"/>
    <mergeCell ref="M7:N7"/>
    <mergeCell ref="I6:J7"/>
    <mergeCell ref="I5:P5"/>
    <mergeCell ref="E5:H5"/>
    <mergeCell ref="G6:G8"/>
    <mergeCell ref="H6:H8"/>
    <mergeCell ref="A5:A8"/>
    <mergeCell ref="A15:A19"/>
    <mergeCell ref="C26:C28"/>
    <mergeCell ref="A23:A25"/>
    <mergeCell ref="A9:A14"/>
    <mergeCell ref="A20:A22"/>
    <mergeCell ref="B5:B8"/>
    <mergeCell ref="A26:A28"/>
    <mergeCell ref="B26:B28"/>
  </mergeCells>
  <pageMargins left="0" right="0" top="0" bottom="0" header="0.31496062992125984" footer="0.31496062992125984"/>
  <pageSetup paperSize="9"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110" zoomScaleNormal="80" zoomScaleSheetLayoutView="11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A2" sqref="A2:L2"/>
    </sheetView>
  </sheetViews>
  <sheetFormatPr defaultColWidth="9.140625" defaultRowHeight="12.75"/>
  <cols>
    <col min="1" max="1" width="16.5703125" style="2" customWidth="1"/>
    <col min="2" max="2" width="35.85546875" style="2" customWidth="1"/>
    <col min="3" max="3" width="19.140625" style="2" customWidth="1"/>
    <col min="4" max="4" width="13.7109375" style="2" customWidth="1"/>
    <col min="5" max="5" width="15.140625" style="2" customWidth="1"/>
    <col min="6" max="6" width="12.85546875" style="2" customWidth="1"/>
    <col min="7" max="7" width="13.140625" style="2" customWidth="1"/>
    <col min="8" max="8" width="15.7109375" style="2" customWidth="1"/>
    <col min="9" max="9" width="14.140625" style="2" customWidth="1"/>
    <col min="10" max="10" width="13.140625" style="2" customWidth="1"/>
    <col min="11" max="11" width="13.85546875" style="2" customWidth="1"/>
    <col min="12" max="12" width="18.140625" style="2" customWidth="1"/>
    <col min="13" max="13" width="10.85546875" style="2" bestFit="1" customWidth="1"/>
    <col min="14" max="16" width="9.140625" style="2"/>
    <col min="17" max="17" width="8.7109375" style="2" customWidth="1"/>
    <col min="18" max="16384" width="9.140625" style="2"/>
  </cols>
  <sheetData>
    <row r="1" spans="1:13" ht="44.25" customHeight="1">
      <c r="J1" s="200"/>
      <c r="K1" s="201"/>
      <c r="L1" s="201"/>
    </row>
    <row r="2" spans="1:13" ht="99.75" customHeight="1">
      <c r="A2" s="203" t="s">
        <v>126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3" ht="21.75" customHeight="1">
      <c r="A3" s="5"/>
      <c r="B3" s="5"/>
      <c r="C3" s="5"/>
      <c r="D3" s="5"/>
      <c r="E3" s="5"/>
      <c r="F3" s="5"/>
      <c r="G3" s="5"/>
      <c r="H3" s="5"/>
      <c r="I3" s="5"/>
      <c r="J3" s="23"/>
      <c r="K3" s="23"/>
      <c r="L3" s="24" t="s">
        <v>5</v>
      </c>
    </row>
    <row r="4" spans="1:13" ht="29.25" customHeight="1">
      <c r="A4" s="202" t="s">
        <v>9</v>
      </c>
      <c r="B4" s="202" t="s">
        <v>29</v>
      </c>
      <c r="C4" s="202" t="s">
        <v>23</v>
      </c>
      <c r="D4" s="202" t="s">
        <v>116</v>
      </c>
      <c r="E4" s="202"/>
      <c r="F4" s="202" t="s">
        <v>117</v>
      </c>
      <c r="G4" s="202"/>
      <c r="H4" s="202"/>
      <c r="I4" s="205"/>
      <c r="J4" s="202" t="s">
        <v>1</v>
      </c>
      <c r="K4" s="202"/>
      <c r="L4" s="202" t="s">
        <v>22</v>
      </c>
    </row>
    <row r="5" spans="1:13" ht="27.75" customHeight="1">
      <c r="A5" s="202"/>
      <c r="B5" s="202"/>
      <c r="C5" s="202"/>
      <c r="D5" s="202"/>
      <c r="E5" s="202"/>
      <c r="F5" s="202" t="s">
        <v>61</v>
      </c>
      <c r="G5" s="202"/>
      <c r="H5" s="202" t="s">
        <v>8</v>
      </c>
      <c r="I5" s="205"/>
      <c r="J5" s="202"/>
      <c r="K5" s="202"/>
      <c r="L5" s="202"/>
    </row>
    <row r="6" spans="1:13" ht="15">
      <c r="A6" s="202"/>
      <c r="B6" s="202"/>
      <c r="C6" s="202"/>
      <c r="D6" s="6" t="s">
        <v>2</v>
      </c>
      <c r="E6" s="6" t="s">
        <v>3</v>
      </c>
      <c r="F6" s="6" t="s">
        <v>2</v>
      </c>
      <c r="G6" s="6" t="s">
        <v>3</v>
      </c>
      <c r="H6" s="6" t="s">
        <v>2</v>
      </c>
      <c r="I6" s="15" t="s">
        <v>3</v>
      </c>
      <c r="J6" s="115" t="s">
        <v>98</v>
      </c>
      <c r="K6" s="115" t="s">
        <v>118</v>
      </c>
      <c r="L6" s="202"/>
    </row>
    <row r="7" spans="1:13" s="22" customFormat="1" ht="28.5" customHeight="1">
      <c r="A7" s="204" t="s">
        <v>28</v>
      </c>
      <c r="B7" s="206" t="str">
        <f>'11 средства по кодам'!C9</f>
        <v>"Развитие транспорта в Емельяновском районе"</v>
      </c>
      <c r="C7" s="7" t="s">
        <v>10</v>
      </c>
      <c r="D7" s="125">
        <f>D9+D10+D11+D12+D13+D14</f>
        <v>97111.301229999997</v>
      </c>
      <c r="E7" s="125">
        <f>E9+E10+E11+E12+E13+E14</f>
        <v>83570.193369999994</v>
      </c>
      <c r="F7" s="125">
        <f t="shared" ref="F7:K7" si="0">F9+F10+F11+F12+F13+F14</f>
        <v>5420.5105299999996</v>
      </c>
      <c r="G7" s="125">
        <f t="shared" si="0"/>
        <v>5399.2492700000003</v>
      </c>
      <c r="H7" s="125">
        <f>H9+H10+H11+H12+H13+H14</f>
        <v>107838.14098</v>
      </c>
      <c r="I7" s="125">
        <f>I9+I10+I11+I12+I13+I14</f>
        <v>92939.189129999999</v>
      </c>
      <c r="J7" s="125">
        <f t="shared" si="0"/>
        <v>12045.3</v>
      </c>
      <c r="K7" s="125">
        <f t="shared" si="0"/>
        <v>12080.3</v>
      </c>
      <c r="L7" s="7"/>
      <c r="M7" s="21"/>
    </row>
    <row r="8" spans="1:13" s="8" customFormat="1" ht="15">
      <c r="A8" s="204"/>
      <c r="B8" s="206"/>
      <c r="C8" s="117" t="s">
        <v>11</v>
      </c>
      <c r="D8" s="133"/>
      <c r="E8" s="133"/>
      <c r="F8" s="133"/>
      <c r="G8" s="133"/>
      <c r="H8" s="133"/>
      <c r="I8" s="133"/>
      <c r="J8" s="133"/>
      <c r="K8" s="133"/>
      <c r="L8" s="134"/>
    </row>
    <row r="9" spans="1:13" s="8" customFormat="1" ht="15">
      <c r="A9" s="204"/>
      <c r="B9" s="206"/>
      <c r="C9" s="117" t="s">
        <v>32</v>
      </c>
      <c r="D9" s="127">
        <f t="shared" ref="D9:E11" si="1">D17+D25+D33+D41</f>
        <v>71451.911059999999</v>
      </c>
      <c r="E9" s="127">
        <f t="shared" si="1"/>
        <v>57976.453079999999</v>
      </c>
      <c r="F9" s="127">
        <f t="shared" ref="F9:F13" si="2">F17+F25+F33</f>
        <v>0</v>
      </c>
      <c r="G9" s="127">
        <f t="shared" ref="G9:K9" si="3">G17+G25+G33</f>
        <v>0</v>
      </c>
      <c r="H9" s="127">
        <f>H17+H25+H33</f>
        <v>42373.138639999997</v>
      </c>
      <c r="I9" s="127">
        <f t="shared" si="3"/>
        <v>42373.138639999997</v>
      </c>
      <c r="J9" s="127">
        <f t="shared" si="3"/>
        <v>0</v>
      </c>
      <c r="K9" s="127">
        <f t="shared" si="3"/>
        <v>0</v>
      </c>
      <c r="L9" s="10"/>
    </row>
    <row r="10" spans="1:13" s="8" customFormat="1" ht="15">
      <c r="A10" s="204"/>
      <c r="B10" s="206"/>
      <c r="C10" s="117" t="s">
        <v>33</v>
      </c>
      <c r="D10" s="127">
        <f t="shared" si="1"/>
        <v>10617.6</v>
      </c>
      <c r="E10" s="127">
        <f t="shared" si="1"/>
        <v>10593.91511</v>
      </c>
      <c r="F10" s="135">
        <f>F34+F42</f>
        <v>4168.3105299999997</v>
      </c>
      <c r="G10" s="127">
        <f t="shared" ref="G10" si="4">G34+G42</f>
        <v>4151.1531000000004</v>
      </c>
      <c r="H10" s="127">
        <f>H18+H26+H34+H42</f>
        <v>10763.5</v>
      </c>
      <c r="I10" s="127">
        <f>I26+I34+I42</f>
        <v>10683.599099999999</v>
      </c>
      <c r="J10" s="127">
        <f>J18+J26+J34+J42</f>
        <v>10763.5</v>
      </c>
      <c r="K10" s="127">
        <f>K18+K34+K42</f>
        <v>10763.5</v>
      </c>
      <c r="L10" s="10"/>
    </row>
    <row r="11" spans="1:13" s="8" customFormat="1" ht="15">
      <c r="A11" s="204"/>
      <c r="B11" s="206"/>
      <c r="C11" s="117" t="s">
        <v>75</v>
      </c>
      <c r="D11" s="127">
        <f t="shared" si="1"/>
        <v>14141.77428</v>
      </c>
      <c r="E11" s="127">
        <f t="shared" si="1"/>
        <v>14129.92122</v>
      </c>
      <c r="F11" s="127">
        <f t="shared" si="2"/>
        <v>1252.2</v>
      </c>
      <c r="G11" s="127">
        <f t="shared" ref="G11:K11" si="5">G19+G27+G35</f>
        <v>1248.09617</v>
      </c>
      <c r="H11" s="127">
        <f>H19+H27+H35</f>
        <v>54024.298860000003</v>
      </c>
      <c r="I11" s="127">
        <f t="shared" si="5"/>
        <v>39205.688959999999</v>
      </c>
      <c r="J11" s="127">
        <f t="shared" si="5"/>
        <v>1281.8</v>
      </c>
      <c r="K11" s="127">
        <f t="shared" si="5"/>
        <v>1316.8</v>
      </c>
      <c r="L11" s="10"/>
    </row>
    <row r="12" spans="1:13" s="8" customFormat="1" ht="30">
      <c r="A12" s="204"/>
      <c r="B12" s="206"/>
      <c r="C12" s="117" t="s">
        <v>24</v>
      </c>
      <c r="D12" s="120"/>
      <c r="E12" s="120"/>
      <c r="F12" s="120"/>
      <c r="G12" s="120"/>
      <c r="H12" s="120"/>
      <c r="I12" s="120"/>
      <c r="J12" s="120"/>
      <c r="K12" s="120"/>
      <c r="L12" s="10"/>
    </row>
    <row r="13" spans="1:13" s="8" customFormat="1" ht="30">
      <c r="A13" s="204"/>
      <c r="B13" s="206"/>
      <c r="C13" s="117" t="s">
        <v>30</v>
      </c>
      <c r="D13" s="127">
        <f>D21+D29+D37+D45</f>
        <v>900.01589000000001</v>
      </c>
      <c r="E13" s="127">
        <f>E21+E29+E37+E45</f>
        <v>869.90395999999998</v>
      </c>
      <c r="F13" s="120">
        <f t="shared" si="2"/>
        <v>0</v>
      </c>
      <c r="G13" s="120">
        <f t="shared" ref="G13:I13" si="6">G21+G29+G37</f>
        <v>0</v>
      </c>
      <c r="H13" s="127">
        <f>H21+H29+H37</f>
        <v>677.20348000000001</v>
      </c>
      <c r="I13" s="127">
        <f t="shared" si="6"/>
        <v>676.76242999999999</v>
      </c>
      <c r="J13" s="120"/>
      <c r="K13" s="120"/>
      <c r="L13" s="10"/>
    </row>
    <row r="14" spans="1:13" s="8" customFormat="1" ht="15">
      <c r="A14" s="204"/>
      <c r="B14" s="206"/>
      <c r="C14" s="117" t="s">
        <v>13</v>
      </c>
      <c r="D14" s="121"/>
      <c r="E14" s="121"/>
      <c r="F14" s="121"/>
      <c r="G14" s="121"/>
      <c r="H14" s="121"/>
      <c r="I14" s="121"/>
      <c r="J14" s="121"/>
      <c r="K14" s="121"/>
      <c r="L14" s="10"/>
    </row>
    <row r="15" spans="1:13" s="8" customFormat="1" ht="16.5" customHeight="1">
      <c r="A15" s="196" t="s">
        <v>20</v>
      </c>
      <c r="B15" s="193" t="str">
        <f>'11 средства по кодам'!C15</f>
        <v>"Дороги Емельяновского района"</v>
      </c>
      <c r="C15" s="9" t="s">
        <v>10</v>
      </c>
      <c r="D15" s="127">
        <f>D17+D18+D19+D20+D21+D22</f>
        <v>86496.101229999986</v>
      </c>
      <c r="E15" s="127">
        <f>E17+E18+E19+E20+E21+E22</f>
        <v>72978.678260000001</v>
      </c>
      <c r="F15" s="127">
        <f>F17+F18+F19+F20+F21+F22</f>
        <v>1252.2</v>
      </c>
      <c r="G15" s="127">
        <f t="shared" ref="G15" si="7">G17+G18+G19+G20+G21+G22</f>
        <v>1248.09617</v>
      </c>
      <c r="H15" s="127">
        <f>H17+H18+H19+H20+H21+H22</f>
        <v>97074.640979999996</v>
      </c>
      <c r="I15" s="127">
        <f>I17+I18+I19+I20+I21+I22</f>
        <v>82255.590029999992</v>
      </c>
      <c r="J15" s="127">
        <f t="shared" ref="J15:K15" si="8">J17+J18+J19+J20+J21+J22</f>
        <v>1281.8</v>
      </c>
      <c r="K15" s="127">
        <f t="shared" si="8"/>
        <v>1316.8</v>
      </c>
      <c r="L15" s="10"/>
    </row>
    <row r="16" spans="1:13" s="8" customFormat="1" ht="15">
      <c r="A16" s="196"/>
      <c r="B16" s="194"/>
      <c r="C16" s="9" t="s">
        <v>11</v>
      </c>
      <c r="D16" s="128"/>
      <c r="E16" s="128"/>
      <c r="F16" s="127"/>
      <c r="G16" s="127"/>
      <c r="H16" s="128"/>
      <c r="I16" s="129"/>
      <c r="J16" s="128"/>
      <c r="K16" s="128"/>
      <c r="L16" s="10"/>
    </row>
    <row r="17" spans="1:12" s="8" customFormat="1" ht="15">
      <c r="A17" s="196"/>
      <c r="B17" s="194"/>
      <c r="C17" s="9" t="s">
        <v>12</v>
      </c>
      <c r="D17" s="126">
        <v>71451.911059999999</v>
      </c>
      <c r="E17" s="130">
        <v>57976.453079999999</v>
      </c>
      <c r="F17" s="127"/>
      <c r="G17" s="127"/>
      <c r="H17" s="126">
        <v>42373.138639999997</v>
      </c>
      <c r="I17" s="130">
        <v>42373.138639999997</v>
      </c>
      <c r="J17" s="120">
        <v>0</v>
      </c>
      <c r="K17" s="120">
        <v>0</v>
      </c>
      <c r="L17" s="10"/>
    </row>
    <row r="18" spans="1:12" s="8" customFormat="1" ht="15">
      <c r="A18" s="196"/>
      <c r="B18" s="194"/>
      <c r="C18" s="9" t="s">
        <v>33</v>
      </c>
      <c r="D18" s="128">
        <v>2.4</v>
      </c>
      <c r="E18" s="130">
        <v>2.4</v>
      </c>
      <c r="F18" s="127"/>
      <c r="G18" s="127"/>
      <c r="H18" s="128"/>
      <c r="I18" s="130"/>
      <c r="J18" s="127"/>
      <c r="K18" s="127"/>
      <c r="L18" s="10"/>
    </row>
    <row r="19" spans="1:12" s="8" customFormat="1" ht="15">
      <c r="A19" s="196"/>
      <c r="B19" s="194"/>
      <c r="C19" s="14" t="s">
        <v>75</v>
      </c>
      <c r="D19" s="128">
        <v>14141.77428</v>
      </c>
      <c r="E19" s="130">
        <v>14129.92122</v>
      </c>
      <c r="F19" s="127">
        <v>1252.2</v>
      </c>
      <c r="G19" s="127">
        <v>1248.09617</v>
      </c>
      <c r="H19" s="128">
        <v>54024.298860000003</v>
      </c>
      <c r="I19" s="130">
        <v>39205.688959999999</v>
      </c>
      <c r="J19" s="127">
        <v>1281.8</v>
      </c>
      <c r="K19" s="127">
        <v>1316.8</v>
      </c>
      <c r="L19" s="10"/>
    </row>
    <row r="20" spans="1:12" s="8" customFormat="1" ht="30">
      <c r="A20" s="196"/>
      <c r="B20" s="194"/>
      <c r="C20" s="9" t="s">
        <v>24</v>
      </c>
      <c r="D20" s="121"/>
      <c r="E20" s="121"/>
      <c r="F20" s="120"/>
      <c r="G20" s="120"/>
      <c r="H20" s="121"/>
      <c r="I20" s="121"/>
      <c r="J20" s="121"/>
      <c r="K20" s="121"/>
      <c r="L20" s="10"/>
    </row>
    <row r="21" spans="1:12" s="20" customFormat="1" ht="20.25" customHeight="1">
      <c r="A21" s="196"/>
      <c r="B21" s="194"/>
      <c r="C21" s="18" t="s">
        <v>30</v>
      </c>
      <c r="D21" s="131">
        <v>900.01589000000001</v>
      </c>
      <c r="E21" s="125">
        <v>869.90395999999998</v>
      </c>
      <c r="F21" s="124">
        <v>0</v>
      </c>
      <c r="G21" s="124">
        <v>0</v>
      </c>
      <c r="H21" s="131">
        <v>677.20348000000001</v>
      </c>
      <c r="I21" s="132">
        <v>676.76242999999999</v>
      </c>
      <c r="J21" s="124">
        <v>0</v>
      </c>
      <c r="K21" s="124">
        <v>0</v>
      </c>
      <c r="L21" s="19"/>
    </row>
    <row r="22" spans="1:12" s="8" customFormat="1" ht="15">
      <c r="A22" s="196"/>
      <c r="B22" s="195"/>
      <c r="C22" s="9" t="s">
        <v>13</v>
      </c>
      <c r="D22" s="123"/>
      <c r="E22" s="119"/>
      <c r="F22" s="120"/>
      <c r="G22" s="120"/>
      <c r="H22" s="121"/>
      <c r="I22" s="122"/>
      <c r="J22" s="121"/>
      <c r="K22" s="121"/>
      <c r="L22" s="10"/>
    </row>
    <row r="23" spans="1:12" s="8" customFormat="1" ht="15">
      <c r="A23" s="196" t="s">
        <v>89</v>
      </c>
      <c r="B23" s="193" t="s">
        <v>88</v>
      </c>
      <c r="C23" s="17" t="s">
        <v>10</v>
      </c>
      <c r="D23" s="123"/>
      <c r="E23" s="119"/>
      <c r="F23" s="120"/>
      <c r="G23" s="120"/>
      <c r="H23" s="120"/>
      <c r="I23" s="120"/>
      <c r="J23" s="120"/>
      <c r="K23" s="120"/>
      <c r="L23" s="10"/>
    </row>
    <row r="24" spans="1:12" s="8" customFormat="1" ht="15">
      <c r="A24" s="196"/>
      <c r="B24" s="194"/>
      <c r="C24" s="17" t="s">
        <v>11</v>
      </c>
      <c r="D24" s="123"/>
      <c r="E24" s="119"/>
      <c r="F24" s="120"/>
      <c r="G24" s="120"/>
      <c r="H24" s="120"/>
      <c r="I24" s="120"/>
      <c r="J24" s="120"/>
      <c r="K24" s="120"/>
      <c r="L24" s="10"/>
    </row>
    <row r="25" spans="1:12" s="8" customFormat="1" ht="15">
      <c r="A25" s="196"/>
      <c r="B25" s="194"/>
      <c r="C25" s="17" t="s">
        <v>12</v>
      </c>
      <c r="D25" s="123"/>
      <c r="E25" s="119"/>
      <c r="F25" s="120"/>
      <c r="G25" s="120"/>
      <c r="H25" s="120"/>
      <c r="I25" s="120"/>
      <c r="J25" s="120"/>
      <c r="K25" s="120"/>
      <c r="L25" s="10"/>
    </row>
    <row r="26" spans="1:12" s="8" customFormat="1" ht="15">
      <c r="A26" s="196"/>
      <c r="B26" s="194"/>
      <c r="C26" s="17" t="s">
        <v>33</v>
      </c>
      <c r="D26" s="123"/>
      <c r="E26" s="119"/>
      <c r="F26" s="120"/>
      <c r="G26" s="120"/>
      <c r="H26" s="120"/>
      <c r="I26" s="120"/>
      <c r="J26" s="120"/>
      <c r="K26" s="120"/>
      <c r="L26" s="10"/>
    </row>
    <row r="27" spans="1:12" s="8" customFormat="1" ht="15">
      <c r="A27" s="196"/>
      <c r="B27" s="194"/>
      <c r="C27" s="17" t="s">
        <v>75</v>
      </c>
      <c r="D27" s="123"/>
      <c r="E27" s="119"/>
      <c r="F27" s="120"/>
      <c r="G27" s="120"/>
      <c r="H27" s="120"/>
      <c r="I27" s="120"/>
      <c r="J27" s="120"/>
      <c r="K27" s="120"/>
      <c r="L27" s="10"/>
    </row>
    <row r="28" spans="1:12" s="8" customFormat="1" ht="30">
      <c r="A28" s="196"/>
      <c r="B28" s="194"/>
      <c r="C28" s="17" t="s">
        <v>24</v>
      </c>
      <c r="D28" s="123"/>
      <c r="E28" s="119"/>
      <c r="F28" s="120"/>
      <c r="G28" s="120"/>
      <c r="H28" s="120"/>
      <c r="I28" s="120"/>
      <c r="J28" s="120"/>
      <c r="K28" s="120"/>
      <c r="L28" s="10"/>
    </row>
    <row r="29" spans="1:12" s="8" customFormat="1" ht="18" customHeight="1">
      <c r="A29" s="196"/>
      <c r="B29" s="194"/>
      <c r="C29" s="17" t="s">
        <v>30</v>
      </c>
      <c r="D29" s="123"/>
      <c r="E29" s="119"/>
      <c r="F29" s="120"/>
      <c r="G29" s="120"/>
      <c r="H29" s="120"/>
      <c r="I29" s="120"/>
      <c r="J29" s="120"/>
      <c r="K29" s="120"/>
      <c r="L29" s="10"/>
    </row>
    <row r="30" spans="1:12" s="8" customFormat="1" ht="15">
      <c r="A30" s="196"/>
      <c r="B30" s="195"/>
      <c r="C30" s="17" t="s">
        <v>13</v>
      </c>
      <c r="D30" s="123"/>
      <c r="E30" s="119"/>
      <c r="F30" s="120"/>
      <c r="G30" s="120"/>
      <c r="H30" s="120"/>
      <c r="I30" s="120"/>
      <c r="J30" s="120"/>
      <c r="K30" s="120"/>
      <c r="L30" s="10"/>
    </row>
    <row r="31" spans="1:12" s="8" customFormat="1" ht="16.5" customHeight="1">
      <c r="A31" s="193" t="s">
        <v>97</v>
      </c>
      <c r="B31" s="193" t="s">
        <v>76</v>
      </c>
      <c r="C31" s="9" t="s">
        <v>10</v>
      </c>
      <c r="D31" s="127">
        <f>D32+D33+D34+D36+D37+D38+D39+D40+D41+D42</f>
        <v>10615.300000000001</v>
      </c>
      <c r="E31" s="127">
        <f>E32+E33+E34+E36+E37+E38+E39+E40+E41+E42</f>
        <v>10591.614880000001</v>
      </c>
      <c r="F31" s="127">
        <f>F33+F34+F35+F36+F37+F38</f>
        <v>4168.3105299999997</v>
      </c>
      <c r="G31" s="127">
        <f t="shared" ref="G31" si="9">G33+G34+G35+G36+G37+G38</f>
        <v>4151.1531000000004</v>
      </c>
      <c r="H31" s="127">
        <f>H34</f>
        <v>10763.4</v>
      </c>
      <c r="I31" s="127">
        <f>I34</f>
        <v>10683.599099999999</v>
      </c>
      <c r="J31" s="127">
        <f>J34</f>
        <v>10763.4</v>
      </c>
      <c r="K31" s="127">
        <f>K34</f>
        <v>10763.4</v>
      </c>
      <c r="L31" s="10"/>
    </row>
    <row r="32" spans="1:12" s="8" customFormat="1" ht="16.5" customHeight="1">
      <c r="A32" s="194"/>
      <c r="B32" s="194"/>
      <c r="C32" s="9" t="s">
        <v>11</v>
      </c>
      <c r="D32" s="128"/>
      <c r="E32" s="129"/>
      <c r="F32" s="128"/>
      <c r="G32" s="127"/>
      <c r="H32" s="128"/>
      <c r="I32" s="129"/>
      <c r="J32" s="128"/>
      <c r="K32" s="128"/>
      <c r="L32" s="10"/>
    </row>
    <row r="33" spans="1:12" s="8" customFormat="1" ht="16.5" customHeight="1">
      <c r="A33" s="194"/>
      <c r="B33" s="194"/>
      <c r="C33" s="9" t="s">
        <v>12</v>
      </c>
      <c r="D33" s="128"/>
      <c r="E33" s="129"/>
      <c r="F33" s="129"/>
      <c r="G33" s="129"/>
      <c r="H33" s="129"/>
      <c r="I33" s="129"/>
      <c r="J33" s="129"/>
      <c r="K33" s="129"/>
      <c r="L33" s="10"/>
    </row>
    <row r="34" spans="1:12" s="8" customFormat="1" ht="110.25" customHeight="1">
      <c r="A34" s="194"/>
      <c r="B34" s="194"/>
      <c r="C34" s="9" t="s">
        <v>33</v>
      </c>
      <c r="D34" s="131">
        <v>10615.1</v>
      </c>
      <c r="E34" s="136">
        <v>10591.41534</v>
      </c>
      <c r="F34" s="131">
        <v>4168.3105299999997</v>
      </c>
      <c r="G34" s="135">
        <v>4151.1531000000004</v>
      </c>
      <c r="H34" s="131">
        <v>10763.4</v>
      </c>
      <c r="I34" s="136">
        <v>10683.599099999999</v>
      </c>
      <c r="J34" s="131">
        <v>10763.4</v>
      </c>
      <c r="K34" s="131">
        <v>10763.4</v>
      </c>
      <c r="L34" s="135" t="s">
        <v>125</v>
      </c>
    </row>
    <row r="35" spans="1:12" s="8" customFormat="1" ht="16.5" customHeight="1">
      <c r="A35" s="194"/>
      <c r="B35" s="194"/>
      <c r="C35" s="14" t="s">
        <v>75</v>
      </c>
      <c r="D35" s="121"/>
      <c r="E35" s="122"/>
      <c r="F35" s="122"/>
      <c r="G35" s="122"/>
      <c r="H35" s="122"/>
      <c r="I35" s="122"/>
      <c r="J35" s="122"/>
      <c r="K35" s="122"/>
      <c r="L35" s="10"/>
    </row>
    <row r="36" spans="1:12" s="8" customFormat="1" ht="32.25" customHeight="1">
      <c r="A36" s="194"/>
      <c r="B36" s="194"/>
      <c r="C36" s="9" t="s">
        <v>24</v>
      </c>
      <c r="D36" s="121"/>
      <c r="E36" s="122"/>
      <c r="F36" s="122"/>
      <c r="G36" s="122"/>
      <c r="H36" s="122"/>
      <c r="I36" s="122"/>
      <c r="J36" s="122"/>
      <c r="K36" s="122"/>
      <c r="L36" s="10"/>
    </row>
    <row r="37" spans="1:12" s="8" customFormat="1" ht="16.5" customHeight="1">
      <c r="A37" s="194"/>
      <c r="B37" s="194"/>
      <c r="C37" s="9" t="s">
        <v>31</v>
      </c>
      <c r="D37" s="121"/>
      <c r="E37" s="122"/>
      <c r="F37" s="122"/>
      <c r="G37" s="122"/>
      <c r="H37" s="122"/>
      <c r="I37" s="122"/>
      <c r="J37" s="122"/>
      <c r="K37" s="122"/>
      <c r="L37" s="10"/>
    </row>
    <row r="38" spans="1:12" s="8" customFormat="1" ht="99" customHeight="1">
      <c r="A38" s="195"/>
      <c r="B38" s="195"/>
      <c r="C38" s="9" t="s">
        <v>13</v>
      </c>
      <c r="D38" s="121"/>
      <c r="E38" s="122"/>
      <c r="F38" s="122"/>
      <c r="G38" s="122"/>
      <c r="H38" s="122"/>
      <c r="I38" s="122"/>
      <c r="J38" s="122"/>
      <c r="K38" s="122"/>
      <c r="L38" s="10"/>
    </row>
    <row r="39" spans="1:12" s="8" customFormat="1" ht="17.25" customHeight="1">
      <c r="A39" s="193" t="s">
        <v>96</v>
      </c>
      <c r="B39" s="193" t="s">
        <v>93</v>
      </c>
      <c r="C39" s="18" t="s">
        <v>10</v>
      </c>
      <c r="D39" s="121">
        <f>D42</f>
        <v>0.1</v>
      </c>
      <c r="E39" s="121">
        <f>E42</f>
        <v>9.9769999999999998E-2</v>
      </c>
      <c r="F39" s="121">
        <f t="shared" ref="F39:G39" si="10">F42</f>
        <v>0</v>
      </c>
      <c r="G39" s="121">
        <f t="shared" si="10"/>
        <v>0</v>
      </c>
      <c r="H39" s="121">
        <f>H42</f>
        <v>0.1</v>
      </c>
      <c r="I39" s="121">
        <f t="shared" ref="I39:K39" si="11">I42</f>
        <v>0</v>
      </c>
      <c r="J39" s="121">
        <f t="shared" si="11"/>
        <v>0.1</v>
      </c>
      <c r="K39" s="121">
        <f t="shared" si="11"/>
        <v>0.1</v>
      </c>
      <c r="L39" s="13"/>
    </row>
    <row r="40" spans="1:12" s="8" customFormat="1" ht="15">
      <c r="A40" s="194"/>
      <c r="B40" s="194"/>
      <c r="C40" s="18" t="s">
        <v>11</v>
      </c>
      <c r="D40" s="121"/>
      <c r="E40" s="121"/>
      <c r="F40" s="121"/>
      <c r="G40" s="121"/>
      <c r="H40" s="121"/>
      <c r="I40" s="121"/>
      <c r="J40" s="122"/>
      <c r="K40" s="122"/>
      <c r="L40" s="10"/>
    </row>
    <row r="41" spans="1:12" s="8" customFormat="1" ht="15">
      <c r="A41" s="194"/>
      <c r="B41" s="194"/>
      <c r="C41" s="18" t="s">
        <v>12</v>
      </c>
      <c r="D41" s="121"/>
      <c r="E41" s="121"/>
      <c r="F41" s="121"/>
      <c r="G41" s="121"/>
      <c r="H41" s="121"/>
      <c r="I41" s="121"/>
      <c r="J41" s="122"/>
      <c r="K41" s="122"/>
      <c r="L41" s="10"/>
    </row>
    <row r="42" spans="1:12" s="8" customFormat="1" ht="135">
      <c r="A42" s="194"/>
      <c r="B42" s="194"/>
      <c r="C42" s="18" t="s">
        <v>33</v>
      </c>
      <c r="D42" s="123">
        <v>0.1</v>
      </c>
      <c r="E42" s="123">
        <v>9.9769999999999998E-2</v>
      </c>
      <c r="F42" s="123">
        <v>0</v>
      </c>
      <c r="G42" s="123">
        <v>0</v>
      </c>
      <c r="H42" s="123">
        <v>0.1</v>
      </c>
      <c r="I42" s="123">
        <v>0</v>
      </c>
      <c r="J42" s="123">
        <v>0.1</v>
      </c>
      <c r="K42" s="123">
        <v>0.1</v>
      </c>
      <c r="L42" s="12" t="s">
        <v>124</v>
      </c>
    </row>
    <row r="43" spans="1:12" s="8" customFormat="1" ht="15.75" customHeight="1">
      <c r="A43" s="194"/>
      <c r="B43" s="194"/>
      <c r="C43" s="18" t="s">
        <v>75</v>
      </c>
      <c r="D43" s="11"/>
      <c r="E43" s="11"/>
      <c r="F43" s="11"/>
      <c r="G43" s="11"/>
      <c r="H43" s="11"/>
      <c r="I43" s="11"/>
      <c r="J43" s="16"/>
      <c r="K43" s="16"/>
      <c r="L43" s="10"/>
    </row>
    <row r="44" spans="1:12" s="8" customFormat="1" ht="18" customHeight="1">
      <c r="A44" s="194"/>
      <c r="B44" s="194"/>
      <c r="C44" s="18" t="s">
        <v>24</v>
      </c>
      <c r="D44" s="11"/>
      <c r="E44" s="11"/>
      <c r="F44" s="11"/>
      <c r="G44" s="11"/>
      <c r="H44" s="11"/>
      <c r="I44" s="11"/>
      <c r="J44" s="16"/>
      <c r="K44" s="16"/>
      <c r="L44" s="10"/>
    </row>
    <row r="45" spans="1:12" s="8" customFormat="1" ht="15.75" customHeight="1">
      <c r="A45" s="194"/>
      <c r="B45" s="194"/>
      <c r="C45" s="18" t="s">
        <v>31</v>
      </c>
      <c r="D45" s="11"/>
      <c r="E45" s="11"/>
      <c r="F45" s="11"/>
      <c r="G45" s="11"/>
      <c r="H45" s="11"/>
      <c r="I45" s="11"/>
      <c r="J45" s="16"/>
      <c r="K45" s="16"/>
      <c r="L45" s="10"/>
    </row>
    <row r="46" spans="1:12" s="8" customFormat="1" ht="16.5" customHeight="1">
      <c r="A46" s="195"/>
      <c r="B46" s="195"/>
      <c r="C46" s="18" t="s">
        <v>13</v>
      </c>
      <c r="D46" s="11"/>
      <c r="E46" s="11"/>
      <c r="F46" s="11"/>
      <c r="G46" s="11"/>
      <c r="H46" s="11"/>
      <c r="I46" s="11"/>
      <c r="J46" s="16"/>
      <c r="K46" s="16"/>
      <c r="L46" s="10"/>
    </row>
    <row r="47" spans="1:12" ht="30.75" customHeight="1"/>
    <row r="48" spans="1:12" ht="36.75" customHeight="1">
      <c r="A48" s="198" t="s">
        <v>122</v>
      </c>
      <c r="B48" s="198"/>
      <c r="C48" s="199"/>
      <c r="D48" s="3"/>
      <c r="E48" s="3"/>
      <c r="G48" s="3"/>
      <c r="H48" s="67" t="s">
        <v>123</v>
      </c>
      <c r="I48" s="3"/>
      <c r="J48" s="3"/>
      <c r="K48" s="3"/>
      <c r="L48" s="3"/>
    </row>
    <row r="49" spans="3:12" ht="34.5" customHeight="1">
      <c r="C49" s="30"/>
      <c r="D49" s="4"/>
      <c r="E49" s="25"/>
      <c r="F49" s="4"/>
      <c r="G49" s="197"/>
      <c r="H49" s="197"/>
      <c r="I49" s="30"/>
      <c r="J49" s="30"/>
      <c r="L49" s="3"/>
    </row>
    <row r="50" spans="3:12">
      <c r="D50" s="3"/>
      <c r="E50" s="3"/>
      <c r="F50" s="3"/>
      <c r="G50" s="3"/>
      <c r="H50" s="3"/>
      <c r="I50" s="3"/>
      <c r="J50" s="3"/>
      <c r="K50" s="3"/>
      <c r="L50" s="3"/>
    </row>
    <row r="51" spans="3:12">
      <c r="D51" s="3"/>
      <c r="E51" s="3"/>
      <c r="F51" s="3"/>
      <c r="G51" s="3"/>
    </row>
    <row r="53" spans="3:12" ht="106.5" customHeight="1">
      <c r="D53" s="1"/>
      <c r="E53" s="1"/>
      <c r="F53" s="1"/>
      <c r="G53" s="1"/>
      <c r="H53" s="1"/>
      <c r="I53" s="1"/>
      <c r="J53" s="1"/>
      <c r="K53" s="1"/>
      <c r="L53" s="1"/>
    </row>
  </sheetData>
  <mergeCells count="23">
    <mergeCell ref="J1:L1"/>
    <mergeCell ref="L4:L6"/>
    <mergeCell ref="A2:L2"/>
    <mergeCell ref="J4:K5"/>
    <mergeCell ref="B15:B22"/>
    <mergeCell ref="A7:A14"/>
    <mergeCell ref="F4:I4"/>
    <mergeCell ref="F5:G5"/>
    <mergeCell ref="H5:I5"/>
    <mergeCell ref="C4:C6"/>
    <mergeCell ref="A4:A6"/>
    <mergeCell ref="B4:B6"/>
    <mergeCell ref="D4:E5"/>
    <mergeCell ref="B7:B14"/>
    <mergeCell ref="A15:A22"/>
    <mergeCell ref="A31:A38"/>
    <mergeCell ref="B31:B38"/>
    <mergeCell ref="A23:A30"/>
    <mergeCell ref="B23:B30"/>
    <mergeCell ref="G49:H49"/>
    <mergeCell ref="A39:A46"/>
    <mergeCell ref="B39:B46"/>
    <mergeCell ref="A48:C48"/>
  </mergeCells>
  <pageMargins left="0.15748031496062992" right="0" top="0" bottom="0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10 показатели </vt:lpstr>
      <vt:lpstr>11 средства по кодам</vt:lpstr>
      <vt:lpstr>12 средства бюджет</vt:lpstr>
      <vt:lpstr>Лист1</vt:lpstr>
      <vt:lpstr>'10 показатели '!Область_печати</vt:lpstr>
      <vt:lpstr>'11 средства по кодам'!Область_печати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ADMIN</cp:lastModifiedBy>
  <cp:lastPrinted>2023-04-26T08:23:37Z</cp:lastPrinted>
  <dcterms:created xsi:type="dcterms:W3CDTF">2007-07-17T01:27:34Z</dcterms:created>
  <dcterms:modified xsi:type="dcterms:W3CDTF">2023-04-26T08:25:55Z</dcterms:modified>
</cp:coreProperties>
</file>